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oard Packets\2015-2016 Board Pkt\June 30, 2016\"/>
    </mc:Choice>
  </mc:AlternateContent>
  <bookViews>
    <workbookView xWindow="510" yWindow="885" windowWidth="24375" windowHeight="11160" activeTab="3"/>
  </bookViews>
  <sheets>
    <sheet name="EXPEND" sheetId="1" r:id="rId1"/>
    <sheet name="REVENUE  " sheetId="2" r:id="rId2"/>
    <sheet name="3 YR FUNCTION" sheetId="3" r:id="rId3"/>
    <sheet name="2016 SUMMARY" sheetId="4" r:id="rId4"/>
  </sheets>
  <externalReferences>
    <externalReference r:id="rId5"/>
  </externalReferences>
  <definedNames>
    <definedName name="_xlnm.Print_Area" localSheetId="0">EXPEND!$A$1:$I$837</definedName>
    <definedName name="_xlnm.Print_Area" localSheetId="1">'REVENUE  '!$A$1:$K$166</definedName>
  </definedNames>
  <calcPr calcId="152511"/>
</workbook>
</file>

<file path=xl/calcChain.xml><?xml version="1.0" encoding="utf-8"?>
<calcChain xmlns="http://schemas.openxmlformats.org/spreadsheetml/2006/main">
  <c r="B32" i="4" l="1"/>
  <c r="B30" i="4"/>
  <c r="B28" i="4"/>
  <c r="B26" i="4"/>
  <c r="B24" i="4"/>
  <c r="B22" i="4"/>
  <c r="B20" i="4"/>
  <c r="D32" i="4" l="1"/>
  <c r="D30" i="4"/>
  <c r="D28" i="4"/>
  <c r="D26" i="4"/>
  <c r="D24" i="4"/>
  <c r="D22" i="4"/>
  <c r="B16" i="4"/>
  <c r="B14" i="4"/>
  <c r="B12" i="4"/>
  <c r="B10" i="4"/>
  <c r="B8" i="4"/>
  <c r="B6" i="4"/>
  <c r="B4" i="4"/>
  <c r="D20" i="4"/>
  <c r="F32" i="4"/>
  <c r="F26" i="4"/>
  <c r="F24" i="4"/>
  <c r="F20" i="4"/>
  <c r="B48" i="4"/>
  <c r="B46" i="4"/>
  <c r="B44" i="4"/>
  <c r="B42" i="4"/>
  <c r="B40" i="4"/>
  <c r="B38" i="4"/>
  <c r="B36" i="4"/>
  <c r="D48" i="4"/>
  <c r="D46" i="4"/>
  <c r="F46" i="4" s="1"/>
  <c r="D44" i="4"/>
  <c r="D42" i="4"/>
  <c r="D40" i="4"/>
  <c r="F40" i="4" s="1"/>
  <c r="D38" i="4"/>
  <c r="F38" i="4" s="1"/>
  <c r="D36" i="4"/>
  <c r="D16" i="4"/>
  <c r="D14" i="4"/>
  <c r="D12" i="4"/>
  <c r="D10" i="4"/>
  <c r="D8" i="4"/>
  <c r="D6" i="4"/>
  <c r="D4" i="4"/>
  <c r="F4" i="4"/>
  <c r="F48" i="4"/>
  <c r="F44" i="4"/>
  <c r="F42" i="4"/>
  <c r="F36" i="4"/>
  <c r="F30" i="4"/>
  <c r="F16" i="4"/>
  <c r="F14" i="4"/>
  <c r="F12" i="4"/>
  <c r="F10" i="4"/>
  <c r="F8" i="4"/>
  <c r="F6" i="4"/>
  <c r="F28" i="4" l="1"/>
  <c r="F22" i="4"/>
  <c r="M158" i="2"/>
  <c r="M150" i="2" l="1"/>
  <c r="M135" i="2"/>
  <c r="M116" i="2"/>
  <c r="M100" i="2"/>
  <c r="M77" i="2"/>
  <c r="M50" i="2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93" i="3"/>
  <c r="J91" i="3"/>
  <c r="J90" i="3"/>
  <c r="J88" i="3"/>
  <c r="J86" i="3"/>
  <c r="J85" i="3"/>
  <c r="J83" i="3"/>
  <c r="J81" i="3"/>
  <c r="J80" i="3"/>
  <c r="J79" i="3"/>
  <c r="J78" i="3"/>
  <c r="J77" i="3"/>
  <c r="J76" i="3"/>
  <c r="J75" i="3"/>
  <c r="J74" i="3"/>
  <c r="J73" i="3"/>
  <c r="J134" i="3"/>
  <c r="J145" i="3"/>
  <c r="J155" i="3"/>
  <c r="J100" i="2"/>
  <c r="J116" i="2"/>
  <c r="J135" i="2"/>
  <c r="J150" i="2"/>
  <c r="G699" i="1"/>
  <c r="H685" i="1"/>
  <c r="G685" i="1"/>
  <c r="H679" i="1"/>
  <c r="G679" i="1"/>
  <c r="H673" i="1"/>
  <c r="G673" i="1"/>
  <c r="G667" i="1" l="1"/>
  <c r="G620" i="1"/>
  <c r="G591" i="1"/>
  <c r="G608" i="1"/>
  <c r="G617" i="1"/>
  <c r="G633" i="1"/>
  <c r="G636" i="1"/>
  <c r="G646" i="1"/>
  <c r="G649" i="1"/>
  <c r="G652" i="1"/>
  <c r="G655" i="1"/>
  <c r="G658" i="1"/>
  <c r="G661" i="1"/>
  <c r="G688" i="1"/>
  <c r="G694" i="1"/>
  <c r="G698" i="1"/>
  <c r="G709" i="1"/>
  <c r="G712" i="1"/>
  <c r="G716" i="1"/>
  <c r="G719" i="1"/>
  <c r="G722" i="1"/>
  <c r="G725" i="1"/>
  <c r="G728" i="1"/>
  <c r="G731" i="1"/>
  <c r="G734" i="1"/>
  <c r="G737" i="1"/>
  <c r="G740" i="1"/>
  <c r="G743" i="1"/>
  <c r="J54" i="1"/>
  <c r="J66" i="1"/>
  <c r="J100" i="1"/>
  <c r="J136" i="1"/>
  <c r="J821" i="1" l="1"/>
  <c r="J820" i="1"/>
  <c r="J780" i="1"/>
  <c r="J779" i="1"/>
  <c r="J776" i="1"/>
  <c r="J764" i="1"/>
  <c r="J761" i="1"/>
  <c r="J758" i="1"/>
  <c r="J755" i="1"/>
  <c r="J752" i="1"/>
  <c r="J743" i="1"/>
  <c r="J740" i="1"/>
  <c r="J737" i="1"/>
  <c r="J734" i="1"/>
  <c r="J731" i="1"/>
  <c r="J728" i="1"/>
  <c r="J725" i="1"/>
  <c r="J722" i="1"/>
  <c r="J719" i="1"/>
  <c r="J716" i="1"/>
  <c r="J712" i="1"/>
  <c r="J709" i="1"/>
  <c r="J699" i="1"/>
  <c r="J698" i="1"/>
  <c r="J694" i="1"/>
  <c r="J688" i="1"/>
  <c r="J667" i="1"/>
  <c r="J661" i="1"/>
  <c r="J658" i="1"/>
  <c r="J655" i="1"/>
  <c r="J652" i="1"/>
  <c r="J649" i="1"/>
  <c r="J646" i="1"/>
  <c r="J636" i="1"/>
  <c r="J633" i="1"/>
  <c r="J617" i="1"/>
  <c r="J608" i="1"/>
  <c r="J591" i="1"/>
  <c r="J553" i="1"/>
  <c r="J549" i="1"/>
  <c r="J545" i="1"/>
  <c r="J526" i="1"/>
  <c r="J515" i="1"/>
  <c r="J494" i="1"/>
  <c r="J489" i="1"/>
  <c r="J483" i="1"/>
  <c r="J471" i="1"/>
  <c r="J458" i="1"/>
  <c r="J455" i="1"/>
  <c r="J437" i="1"/>
  <c r="J298" i="1"/>
  <c r="J280" i="1"/>
  <c r="J260" i="1"/>
  <c r="J257" i="1"/>
  <c r="J254" i="1"/>
  <c r="J225" i="1"/>
  <c r="J207" i="1"/>
  <c r="J200" i="1"/>
  <c r="J196" i="1"/>
  <c r="J167" i="1"/>
  <c r="J125" i="3" l="1"/>
  <c r="J124" i="3"/>
  <c r="J123" i="3"/>
  <c r="J122" i="3"/>
  <c r="J121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H728" i="1"/>
  <c r="K135" i="2" l="1"/>
  <c r="G820" i="1" l="1"/>
  <c r="G821" i="1" s="1"/>
  <c r="G804" i="1"/>
  <c r="G549" i="1"/>
  <c r="G545" i="1"/>
  <c r="H545" i="1"/>
  <c r="H549" i="1"/>
  <c r="G458" i="1"/>
  <c r="G455" i="1"/>
  <c r="G452" i="1"/>
  <c r="J452" i="1" s="1"/>
  <c r="G437" i="1"/>
  <c r="G431" i="1"/>
  <c r="J431" i="1" s="1"/>
  <c r="G396" i="1"/>
  <c r="J396" i="1" s="1"/>
  <c r="G360" i="1"/>
  <c r="J360" i="1" s="1"/>
  <c r="G343" i="1"/>
  <c r="J343" i="1" s="1"/>
  <c r="G319" i="1"/>
  <c r="J319" i="1" s="1"/>
  <c r="G314" i="1"/>
  <c r="J314" i="1" s="1"/>
  <c r="G298" i="1"/>
  <c r="G295" i="1"/>
  <c r="J295" i="1" s="1"/>
  <c r="G280" i="1"/>
  <c r="G276" i="1"/>
  <c r="J276" i="1" s="1"/>
  <c r="G260" i="1"/>
  <c r="G257" i="1"/>
  <c r="G254" i="1"/>
  <c r="G250" i="1"/>
  <c r="J250" i="1" s="1"/>
  <c r="G240" i="1"/>
  <c r="J240" i="1" s="1"/>
  <c r="G225" i="1"/>
  <c r="G207" i="1"/>
  <c r="G192" i="1"/>
  <c r="J192" i="1" s="1"/>
  <c r="G181" i="1"/>
  <c r="J181" i="1" s="1"/>
  <c r="G167" i="1"/>
  <c r="G147" i="1"/>
  <c r="J147" i="1" s="1"/>
  <c r="G136" i="1"/>
  <c r="G100" i="1"/>
  <c r="G66" i="1"/>
  <c r="G54" i="1"/>
  <c r="G805" i="1" l="1"/>
  <c r="J805" i="1" s="1"/>
  <c r="J804" i="1"/>
  <c r="G459" i="1"/>
  <c r="J459" i="1" s="1"/>
  <c r="H240" i="1"/>
  <c r="H295" i="1"/>
  <c r="H192" i="1"/>
  <c r="H181" i="1"/>
  <c r="H147" i="1"/>
  <c r="H66" i="1"/>
  <c r="K126" i="3" l="1"/>
  <c r="K9" i="3"/>
  <c r="K158" i="2" l="1"/>
  <c r="K150" i="2"/>
  <c r="K116" i="2"/>
  <c r="K100" i="2"/>
  <c r="K77" i="2"/>
  <c r="K50" i="2"/>
  <c r="H820" i="1"/>
  <c r="H804" i="1"/>
  <c r="H779" i="1"/>
  <c r="H776" i="1"/>
  <c r="K134" i="3" s="1"/>
  <c r="K137" i="3" s="1"/>
  <c r="H734" i="1"/>
  <c r="H749" i="1"/>
  <c r="H764" i="1"/>
  <c r="H761" i="1"/>
  <c r="H758" i="1"/>
  <c r="H755" i="1"/>
  <c r="H752" i="1"/>
  <c r="H743" i="1"/>
  <c r="H740" i="1"/>
  <c r="H737" i="1"/>
  <c r="H731" i="1"/>
  <c r="H725" i="1"/>
  <c r="H722" i="1"/>
  <c r="H719" i="1"/>
  <c r="H712" i="1"/>
  <c r="H716" i="1"/>
  <c r="H709" i="1"/>
  <c r="H698" i="1"/>
  <c r="H688" i="1"/>
  <c r="H694" i="1"/>
  <c r="H667" i="1"/>
  <c r="K88" i="3" s="1"/>
  <c r="H661" i="1"/>
  <c r="K86" i="3" s="1"/>
  <c r="H658" i="1"/>
  <c r="K85" i="3" s="1"/>
  <c r="H655" i="1"/>
  <c r="K83" i="3" s="1"/>
  <c r="H652" i="1"/>
  <c r="K81" i="3" s="1"/>
  <c r="H649" i="1"/>
  <c r="K80" i="3" s="1"/>
  <c r="H646" i="1"/>
  <c r="K79" i="3" s="1"/>
  <c r="H636" i="1"/>
  <c r="K78" i="3" s="1"/>
  <c r="H633" i="1"/>
  <c r="K77" i="3" s="1"/>
  <c r="H617" i="1"/>
  <c r="K75" i="3" s="1"/>
  <c r="H608" i="1"/>
  <c r="K74" i="3" s="1"/>
  <c r="H591" i="1"/>
  <c r="K73" i="3" s="1"/>
  <c r="H556" i="1"/>
  <c r="K64" i="3" s="1"/>
  <c r="K62" i="3"/>
  <c r="K61" i="3"/>
  <c r="H541" i="1"/>
  <c r="K60" i="3" s="1"/>
  <c r="H529" i="1"/>
  <c r="K59" i="3" s="1"/>
  <c r="H522" i="1"/>
  <c r="K57" i="3" s="1"/>
  <c r="H553" i="1"/>
  <c r="K63" i="3" s="1"/>
  <c r="H526" i="1"/>
  <c r="K58" i="3" s="1"/>
  <c r="H515" i="1"/>
  <c r="K56" i="3" s="1"/>
  <c r="H506" i="1"/>
  <c r="K54" i="3" s="1"/>
  <c r="H502" i="1"/>
  <c r="K53" i="3" s="1"/>
  <c r="H498" i="1"/>
  <c r="K52" i="3" s="1"/>
  <c r="H511" i="1"/>
  <c r="K55" i="3" s="1"/>
  <c r="H494" i="1"/>
  <c r="K51" i="3" s="1"/>
  <c r="H489" i="1"/>
  <c r="K50" i="3" s="1"/>
  <c r="H483" i="1"/>
  <c r="K49" i="3" s="1"/>
  <c r="H477" i="1"/>
  <c r="K48" i="3" s="1"/>
  <c r="H471" i="1"/>
  <c r="K47" i="3" s="1"/>
  <c r="H458" i="1"/>
  <c r="H455" i="1"/>
  <c r="K37" i="3" s="1"/>
  <c r="H452" i="1"/>
  <c r="K36" i="3" s="1"/>
  <c r="H437" i="1"/>
  <c r="K35" i="3" s="1"/>
  <c r="H431" i="1"/>
  <c r="K34" i="3" s="1"/>
  <c r="H396" i="1"/>
  <c r="K33" i="3" s="1"/>
  <c r="H360" i="1"/>
  <c r="K32" i="3" s="1"/>
  <c r="H343" i="1"/>
  <c r="K31" i="3" s="1"/>
  <c r="H319" i="1"/>
  <c r="K30" i="3" s="1"/>
  <c r="H314" i="1"/>
  <c r="K29" i="3" s="1"/>
  <c r="K27" i="3"/>
  <c r="H298" i="1"/>
  <c r="K28" i="3" s="1"/>
  <c r="H280" i="1"/>
  <c r="K26" i="3" s="1"/>
  <c r="H276" i="1"/>
  <c r="K25" i="3" s="1"/>
  <c r="H260" i="1"/>
  <c r="K24" i="3" s="1"/>
  <c r="H257" i="1"/>
  <c r="K23" i="3" s="1"/>
  <c r="H254" i="1"/>
  <c r="K22" i="3" s="1"/>
  <c r="H250" i="1"/>
  <c r="K21" i="3" s="1"/>
  <c r="K20" i="3"/>
  <c r="H225" i="1"/>
  <c r="K19" i="3" s="1"/>
  <c r="H207" i="1"/>
  <c r="K18" i="3" s="1"/>
  <c r="H200" i="1"/>
  <c r="K17" i="3" s="1"/>
  <c r="H196" i="1"/>
  <c r="K16" i="3" s="1"/>
  <c r="K15" i="3"/>
  <c r="K14" i="3"/>
  <c r="H167" i="1"/>
  <c r="K13" i="3" s="1"/>
  <c r="K12" i="3"/>
  <c r="H136" i="1"/>
  <c r="K11" i="3" s="1"/>
  <c r="H100" i="1"/>
  <c r="K10" i="3" s="1"/>
  <c r="H699" i="1" l="1"/>
  <c r="K38" i="3"/>
  <c r="K100" i="3"/>
  <c r="H805" i="1"/>
  <c r="K145" i="3"/>
  <c r="K147" i="3" s="1"/>
  <c r="K65" i="3"/>
  <c r="H821" i="1"/>
  <c r="K155" i="3"/>
  <c r="K156" i="3" s="1"/>
  <c r="H780" i="1"/>
  <c r="H765" i="1"/>
  <c r="H557" i="1"/>
  <c r="H54" i="1" l="1"/>
  <c r="H459" i="1" s="1"/>
  <c r="G749" i="1"/>
  <c r="G752" i="1"/>
  <c r="G755" i="1"/>
  <c r="G758" i="1"/>
  <c r="G761" i="1"/>
  <c r="G764" i="1"/>
  <c r="G556" i="1"/>
  <c r="J556" i="1" s="1"/>
  <c r="G541" i="1"/>
  <c r="J541" i="1" s="1"/>
  <c r="G529" i="1"/>
  <c r="J529" i="1" s="1"/>
  <c r="G522" i="1"/>
  <c r="J522" i="1" s="1"/>
  <c r="G515" i="1"/>
  <c r="G511" i="1"/>
  <c r="J511" i="1" s="1"/>
  <c r="G553" i="1"/>
  <c r="G526" i="1"/>
  <c r="G506" i="1"/>
  <c r="J506" i="1" s="1"/>
  <c r="G502" i="1"/>
  <c r="J502" i="1" s="1"/>
  <c r="G498" i="1"/>
  <c r="J498" i="1" s="1"/>
  <c r="G494" i="1"/>
  <c r="G489" i="1"/>
  <c r="G483" i="1"/>
  <c r="G477" i="1"/>
  <c r="J477" i="1" s="1"/>
  <c r="G471" i="1"/>
  <c r="J158" i="2"/>
  <c r="J77" i="2"/>
  <c r="J50" i="2"/>
  <c r="J156" i="3"/>
  <c r="J147" i="3"/>
  <c r="J137" i="3"/>
  <c r="J100" i="3"/>
  <c r="J65" i="3"/>
  <c r="J39" i="3"/>
  <c r="J749" i="1" l="1"/>
  <c r="J120" i="3"/>
  <c r="J126" i="3" s="1"/>
  <c r="J175" i="3" s="1"/>
  <c r="K8" i="3"/>
  <c r="K39" i="3" s="1"/>
  <c r="K175" i="3" s="1"/>
  <c r="G765" i="1"/>
  <c r="J765" i="1" s="1"/>
  <c r="G557" i="1"/>
  <c r="J557" i="1" s="1"/>
</calcChain>
</file>

<file path=xl/sharedStrings.xml><?xml version="1.0" encoding="utf-8"?>
<sst xmlns="http://schemas.openxmlformats.org/spreadsheetml/2006/main" count="2440" uniqueCount="1222">
  <si>
    <t>Elkton School District 05-3</t>
  </si>
  <si>
    <t>BUDGET WORKSHEET *******</t>
  </si>
  <si>
    <t>03/30/2016 4:14 PM</t>
  </si>
  <si>
    <t>Account Number</t>
  </si>
  <si>
    <t>Account Description</t>
  </si>
  <si>
    <t>PREV.BUDGET</t>
  </si>
  <si>
    <t xml:space="preserve">PREV. EXP.TO </t>
  </si>
  <si>
    <t xml:space="preserve">CURRENT </t>
  </si>
  <si>
    <t xml:space="preserve">YTD + </t>
  </si>
  <si>
    <t>Proposed</t>
  </si>
  <si>
    <t>DATE</t>
  </si>
  <si>
    <t>BUDGET</t>
  </si>
  <si>
    <t>Encumbrances</t>
  </si>
  <si>
    <t>10</t>
  </si>
  <si>
    <t>GENERAL FUND</t>
  </si>
  <si>
    <t>1111</t>
  </si>
  <si>
    <t>ELEMENTARY-REGULAR TERM</t>
  </si>
  <si>
    <t xml:space="preserve">REGULAR SALARY </t>
  </si>
  <si>
    <t>10 1111 000 118</t>
  </si>
  <si>
    <t>STUDENT TEACHER SUPERVISOR</t>
  </si>
  <si>
    <t>10 1111 000 120</t>
  </si>
  <si>
    <t>SUBSTITUTES</t>
  </si>
  <si>
    <t>10 1111 000 121</t>
  </si>
  <si>
    <t>SICK LEAVE AND PER DAYS</t>
  </si>
  <si>
    <t>10 1111 000 125</t>
  </si>
  <si>
    <t xml:space="preserve">IN HOUSE SUB </t>
  </si>
  <si>
    <t>10 1111 000 210</t>
  </si>
  <si>
    <t>OASI</t>
  </si>
  <si>
    <t>10 1111 016 210</t>
  </si>
  <si>
    <t xml:space="preserve">OASI </t>
  </si>
  <si>
    <t>10 1111 017 210</t>
  </si>
  <si>
    <t>10 1111 000 220</t>
  </si>
  <si>
    <t>RETIREMENT</t>
  </si>
  <si>
    <t>10 1111 016 220</t>
  </si>
  <si>
    <t xml:space="preserve">RETIREMENT </t>
  </si>
  <si>
    <t>10 1111 017 220</t>
  </si>
  <si>
    <t>10 1111 000 230</t>
  </si>
  <si>
    <t>GROUP INSURANCE</t>
  </si>
  <si>
    <t>10 1111 016 230</t>
  </si>
  <si>
    <t xml:space="preserve">HEALTH INSURANCE </t>
  </si>
  <si>
    <t>10 1111 017 230</t>
  </si>
  <si>
    <t>10 1111 000 250</t>
  </si>
  <si>
    <t>UNEMPLOYMENT INSURANCE</t>
  </si>
  <si>
    <t>10 1111 000 313</t>
  </si>
  <si>
    <t xml:space="preserve">READING RECOVERY </t>
  </si>
  <si>
    <t>10 1111 000 315</t>
  </si>
  <si>
    <t>DUES AND FEES-ELEM.INST.</t>
  </si>
  <si>
    <t>10 1111 000 319</t>
  </si>
  <si>
    <t xml:space="preserve">OTHER PROFESSIONAL &amp; TECH SERV </t>
  </si>
  <si>
    <t>10 1111 000 323</t>
  </si>
  <si>
    <t>REPAIRS &amp; MTNCE</t>
  </si>
  <si>
    <t>10 1111 016 323</t>
  </si>
  <si>
    <t>REPAIRS &amp; MTNCE-NEW DALE</t>
  </si>
  <si>
    <t>10 1111 000 334</t>
  </si>
  <si>
    <t>TRAVEL</t>
  </si>
  <si>
    <t>10 1111 000 340</t>
  </si>
  <si>
    <t>COMMUNICATIONS</t>
  </si>
  <si>
    <t>10 1111 016 340</t>
  </si>
  <si>
    <t xml:space="preserve">COMMUNICATIONS </t>
  </si>
  <si>
    <t>10 1111 017 340</t>
  </si>
  <si>
    <t>10 1111 000 372</t>
  </si>
  <si>
    <t>PAYMENTS TO OTHER LEAS O.F.S.</t>
  </si>
  <si>
    <t>10 1111 000 373</t>
  </si>
  <si>
    <t>PAYMENTS TO OTHER EDUC INSTIT</t>
  </si>
  <si>
    <t>10 1111 000 399</t>
  </si>
  <si>
    <t>OTHER PROFESSIONAL &amp; TECH SERV</t>
  </si>
  <si>
    <t>SUPPLIES</t>
  </si>
  <si>
    <t>SUPP &amp; MATERIALS VOCAL MUSIC</t>
  </si>
  <si>
    <t>PHYS.ED.-INSTRUCTION MATERIALS</t>
  </si>
  <si>
    <t>NEW DALE -SUPPLIES &amp; EQUIPMENT</t>
  </si>
  <si>
    <t>SUPP &amp; MATERIALS-ROLAND COLONY</t>
  </si>
  <si>
    <t>SUPP &amp; MATERIALS-ART</t>
  </si>
  <si>
    <t>SUPP &amp; MATERIALS-KINDERGARTEN</t>
  </si>
  <si>
    <t>SUPP &amp; MATERIALS-1ST GRADE</t>
  </si>
  <si>
    <t>SUPP &amp; MATERIALS-2ND GRADE</t>
  </si>
  <si>
    <t>SUPP &amp; MATERIALS-3RD GRADE</t>
  </si>
  <si>
    <t>SUPP &amp; MATERIALS-4TH GRADE</t>
  </si>
  <si>
    <t>SUPP &amp; MATERIALS-5TH GRADE</t>
  </si>
  <si>
    <t>SUPP &amp; MATERIALS-6TH GRADE</t>
  </si>
  <si>
    <t>10 1111 016 479</t>
  </si>
  <si>
    <t>MINOR EQUIPMENT - NEW DALE</t>
  </si>
  <si>
    <t>10 1111 000 490</t>
  </si>
  <si>
    <t>OTHER</t>
  </si>
  <si>
    <t>1112</t>
  </si>
  <si>
    <t>ELEMENTARY SUMMER SCHOOL</t>
  </si>
  <si>
    <t>REGULAR SALARY</t>
  </si>
  <si>
    <t>10 1112 000 210</t>
  </si>
  <si>
    <t>10 1112 000 220</t>
  </si>
  <si>
    <t>10 1112 000 230</t>
  </si>
  <si>
    <t>HEALTH INSURANCE</t>
  </si>
  <si>
    <t>1121</t>
  </si>
  <si>
    <t>JR HIGH - REGULAR TERM</t>
  </si>
  <si>
    <t>10 1121 000 118</t>
  </si>
  <si>
    <t xml:space="preserve">STUDENT TEACHER SUPERVISOR </t>
  </si>
  <si>
    <t>10 1121 000 120</t>
  </si>
  <si>
    <t xml:space="preserve">SUBSTITUTES </t>
  </si>
  <si>
    <t>10 1121 000 121</t>
  </si>
  <si>
    <t xml:space="preserve">SICK LEAVE AND PER DAYS </t>
  </si>
  <si>
    <t>10 1121 000 125</t>
  </si>
  <si>
    <t>10 1121 000 210</t>
  </si>
  <si>
    <t>10 1121 000 220</t>
  </si>
  <si>
    <t>10 1121 000 230</t>
  </si>
  <si>
    <t>10 1121 000 250</t>
  </si>
  <si>
    <t xml:space="preserve">UNEMPLOYMENT INSURANCE </t>
  </si>
  <si>
    <t>10 1121 000 313</t>
  </si>
  <si>
    <t xml:space="preserve">PAYMENTS TO CO-OPS BY SCHOOLS </t>
  </si>
  <si>
    <t>10 1121 000 315</t>
  </si>
  <si>
    <t xml:space="preserve">DUES &amp; REGISTRATION FEES </t>
  </si>
  <si>
    <t>10 1121 000 323</t>
  </si>
  <si>
    <t xml:space="preserve">REPAIRS &amp; MTNCE </t>
  </si>
  <si>
    <t>10 1121 000 334</t>
  </si>
  <si>
    <t xml:space="preserve">TRAVEL </t>
  </si>
  <si>
    <t>10 1121 000 340</t>
  </si>
  <si>
    <t>10 1121 000 372</t>
  </si>
  <si>
    <t>OUT OF STATE TUITION</t>
  </si>
  <si>
    <t>10 1121 000 393</t>
  </si>
  <si>
    <t xml:space="preserve">DISTANCE LEARING FEES </t>
  </si>
  <si>
    <t>10 1121 000 399</t>
  </si>
  <si>
    <t xml:space="preserve">OTHER PROFESSIONAL SERVICES </t>
  </si>
  <si>
    <t>VOCAL MUSIC</t>
  </si>
  <si>
    <t>INSTRUMENTAL MUSIC</t>
  </si>
  <si>
    <t>PHYSICAL EDUCATION</t>
  </si>
  <si>
    <t>SCIENCE</t>
  </si>
  <si>
    <t>BUSINESS EDUCATION</t>
  </si>
  <si>
    <t>FACS SUPPLIES</t>
  </si>
  <si>
    <t>AGRICULTURE</t>
  </si>
  <si>
    <t>INDUSTRIAL ARTS</t>
  </si>
  <si>
    <t>ENGLISH</t>
  </si>
  <si>
    <t>MATH</t>
  </si>
  <si>
    <t>SOCIAL STUDIES</t>
  </si>
  <si>
    <t>ART</t>
  </si>
  <si>
    <t>10 1121 000 490</t>
  </si>
  <si>
    <t xml:space="preserve">OTHER </t>
  </si>
  <si>
    <t>1131</t>
  </si>
  <si>
    <t>SECONDARY-REGULAR TERM</t>
  </si>
  <si>
    <t>10 1131 000 118</t>
  </si>
  <si>
    <t>10 1131 000 120</t>
  </si>
  <si>
    <t>10 1131 000 121</t>
  </si>
  <si>
    <t>10 1131 000 125</t>
  </si>
  <si>
    <t>10 1131 000 210</t>
  </si>
  <si>
    <t>10 1131 000 220</t>
  </si>
  <si>
    <t>10 1131 000 230</t>
  </si>
  <si>
    <t>10 1131 000 250</t>
  </si>
  <si>
    <t>10 1131 000 313</t>
  </si>
  <si>
    <t>ESA PAYMENTS TO COOP</t>
  </si>
  <si>
    <t>10 1131 000 315</t>
  </si>
  <si>
    <t>DUES AND FEES</t>
  </si>
  <si>
    <t>10 1131 000 319</t>
  </si>
  <si>
    <t>10 1131 000 323</t>
  </si>
  <si>
    <t>10 1131 000 334</t>
  </si>
  <si>
    <t>10 1131 000 340</t>
  </si>
  <si>
    <t>10 1131 000 372</t>
  </si>
  <si>
    <t>10 1131 000 393</t>
  </si>
  <si>
    <t>DISTANCE LEARNING FEES</t>
  </si>
  <si>
    <t>10 1131 000 399</t>
  </si>
  <si>
    <t>VOCAL MUSIC SUPPLIES</t>
  </si>
  <si>
    <t>INSTRUMENTAL MUSIC SUPPLIES</t>
  </si>
  <si>
    <t>SUPP &amp; MATERIALS - PE</t>
  </si>
  <si>
    <t>SCIENCE SUPPLIES</t>
  </si>
  <si>
    <t>AMERICAN SIGN LANGUAGE</t>
  </si>
  <si>
    <t>AGRICULTURE SUPPLIES</t>
  </si>
  <si>
    <t>INDUSTRIAL ARTS SUPPLIES</t>
  </si>
  <si>
    <t xml:space="preserve">ENGLISH-SUPP &amp; MATERIALS </t>
  </si>
  <si>
    <t>MATH SUPPLIES</t>
  </si>
  <si>
    <t>SOCIAL STUDIES SUPPLIES</t>
  </si>
  <si>
    <t>VOCATIONAL SUPPLIES</t>
  </si>
  <si>
    <t>ART SUPP &amp; MATERIALS</t>
  </si>
  <si>
    <t>10 1131 000 490</t>
  </si>
  <si>
    <t>1140</t>
  </si>
  <si>
    <t>PRESCHOOL INSTRUCTION</t>
  </si>
  <si>
    <t>PRESCHOOL SALARY</t>
  </si>
  <si>
    <t>SUPP &amp; MATERIALS PRESCHOOL</t>
  </si>
  <si>
    <t>1273</t>
  </si>
  <si>
    <t>TITLE I</t>
  </si>
  <si>
    <t>10 1273 000 210</t>
  </si>
  <si>
    <t>SOCIAL SECURITY</t>
  </si>
  <si>
    <t>10 1273 115 210</t>
  </si>
  <si>
    <t>OASIS REAP</t>
  </si>
  <si>
    <t>10 1273 000 220</t>
  </si>
  <si>
    <t>10 1273 115 220</t>
  </si>
  <si>
    <t>RETIREMENT REAP</t>
  </si>
  <si>
    <t>10 1273 000 230</t>
  </si>
  <si>
    <t>10 1273 115 230</t>
  </si>
  <si>
    <t>HEALTH INSURANCE REAP</t>
  </si>
  <si>
    <t>10 1273 000 313</t>
  </si>
  <si>
    <t>READING RECOVERY</t>
  </si>
  <si>
    <t>10 1273 115 313</t>
  </si>
  <si>
    <t>READING RECOVERY REAP</t>
  </si>
  <si>
    <t>10 1273 000 399</t>
  </si>
  <si>
    <t>10 1273 115 399</t>
  </si>
  <si>
    <t>PROFESSIONAL SERVICES REAP</t>
  </si>
  <si>
    <t>SUPPLIES &amp; MATERIALS REAP</t>
  </si>
  <si>
    <t>10 1273 115 479</t>
  </si>
  <si>
    <t>MINOR EQUIPMENT REAP</t>
  </si>
  <si>
    <t>2122</t>
  </si>
  <si>
    <t>COUNSELING</t>
  </si>
  <si>
    <t>GUIDANCE COUNSELOR - SALARY</t>
  </si>
  <si>
    <t>10 2122 000 120</t>
  </si>
  <si>
    <t>10 2122 000 121</t>
  </si>
  <si>
    <t>10 2122 000 210</t>
  </si>
  <si>
    <t>10 2122 000 220</t>
  </si>
  <si>
    <t>10 2122 000 230</t>
  </si>
  <si>
    <t>10 2122 000 250</t>
  </si>
  <si>
    <t>10 2122 000 315</t>
  </si>
  <si>
    <t>10 2122 000 334</t>
  </si>
  <si>
    <t>10 2122 000 340</t>
  </si>
  <si>
    <t>2134</t>
  </si>
  <si>
    <t>NURSING SERVICES</t>
  </si>
  <si>
    <t>10 2134 000 121</t>
  </si>
  <si>
    <t>10 2134 000 210</t>
  </si>
  <si>
    <t>10 2134 000 220</t>
  </si>
  <si>
    <t>10 2134 000 230</t>
  </si>
  <si>
    <t>10 2134 000 315</t>
  </si>
  <si>
    <t>10 2134 000 334</t>
  </si>
  <si>
    <t xml:space="preserve">SUPP &amp; MATERIALS (CONSUMABLES) </t>
  </si>
  <si>
    <t>2139</t>
  </si>
  <si>
    <t>OTHER HEALTH SERVICES</t>
  </si>
  <si>
    <t>10 2139 000 319</t>
  </si>
  <si>
    <t>HEALTH SERVICES</t>
  </si>
  <si>
    <t>HEALTH - SUPPLIES</t>
  </si>
  <si>
    <t>2213</t>
  </si>
  <si>
    <t>IMPROVEMENT OF INSTRUCTION</t>
  </si>
  <si>
    <t>10 2213 000 313</t>
  </si>
  <si>
    <t>10 2213 000 399</t>
  </si>
  <si>
    <t>2219</t>
  </si>
  <si>
    <t>PROFESSIONAL DEVELOPMENT/NCLB</t>
  </si>
  <si>
    <t>10 2219 010 210</t>
  </si>
  <si>
    <t>10 2219 010 220</t>
  </si>
  <si>
    <t>10 2219 010 230</t>
  </si>
  <si>
    <t>10 2219 010 399</t>
  </si>
  <si>
    <t>PURCHASED SERVICES</t>
  </si>
  <si>
    <t>2222</t>
  </si>
  <si>
    <t>LIBRARY SERVICES</t>
  </si>
  <si>
    <t>LIBRARY - SALARIES</t>
  </si>
  <si>
    <t>10 2222 000 120</t>
  </si>
  <si>
    <t>10 2222 000 121</t>
  </si>
  <si>
    <t>10 2222 000 210</t>
  </si>
  <si>
    <t>10 2222 000 220</t>
  </si>
  <si>
    <t>10 2222 000 230</t>
  </si>
  <si>
    <t>10 2222 000 315</t>
  </si>
  <si>
    <t>10 2222 000 319</t>
  </si>
  <si>
    <t>10 2222 000 323</t>
  </si>
  <si>
    <t>10 2222 000 334</t>
  </si>
  <si>
    <t>10 2222 000 340</t>
  </si>
  <si>
    <t>PERIODICALS</t>
  </si>
  <si>
    <t>10 2222 000 445</t>
  </si>
  <si>
    <t>AUDIO VISUAL</t>
  </si>
  <si>
    <t>10 2222 000 479</t>
  </si>
  <si>
    <t>MINOR EQUIPMENT-LIBRARY</t>
  </si>
  <si>
    <t>2227</t>
  </si>
  <si>
    <t>TECHNOLOGY IN SCHOOL</t>
  </si>
  <si>
    <t>TECH - SALARY</t>
  </si>
  <si>
    <t>10 2227 000 121</t>
  </si>
  <si>
    <t>10 2227 000 210</t>
  </si>
  <si>
    <t>10 2227 000 220</t>
  </si>
  <si>
    <t>10 2227 000 230</t>
  </si>
  <si>
    <t>10 2227 000 250</t>
  </si>
  <si>
    <t>10 2227 000 315</t>
  </si>
  <si>
    <t>10 2227 000 323</t>
  </si>
  <si>
    <t>10 2227 000 334</t>
  </si>
  <si>
    <t>10 2227 000 340</t>
  </si>
  <si>
    <t>10 2227 000 399</t>
  </si>
  <si>
    <t>2311</t>
  </si>
  <si>
    <t>BOARD OF EDUC SERVICES</t>
  </si>
  <si>
    <t>BOARD MEMBER SALARY</t>
  </si>
  <si>
    <t>10 2311 000 210</t>
  </si>
  <si>
    <t>10 2311 000 315</t>
  </si>
  <si>
    <t>DUES AND FEES (ASBSD)</t>
  </si>
  <si>
    <t>10 2311 000 334</t>
  </si>
  <si>
    <t>10 2311 000 399</t>
  </si>
  <si>
    <t>10 2311 000 651</t>
  </si>
  <si>
    <t>LIABILITY INSURANCE</t>
  </si>
  <si>
    <t>2314</t>
  </si>
  <si>
    <t>ELECTION SERVICE</t>
  </si>
  <si>
    <t>10 2314 000 319</t>
  </si>
  <si>
    <t>ELECTION WORKERS</t>
  </si>
  <si>
    <t>2315</t>
  </si>
  <si>
    <t>LEGAL SERVICE</t>
  </si>
  <si>
    <t>10 2315 000 319</t>
  </si>
  <si>
    <t>LEGAL SERVICES</t>
  </si>
  <si>
    <t>2317</t>
  </si>
  <si>
    <t>AUDIT SERVICE</t>
  </si>
  <si>
    <t>10 2317 000 319</t>
  </si>
  <si>
    <t>AUDIT SERVICES</t>
  </si>
  <si>
    <t>2321</t>
  </si>
  <si>
    <t>OFFICE OF SUPERINTENDENT SERVI</t>
  </si>
  <si>
    <t>REGULAR SALARY (SUPT)</t>
  </si>
  <si>
    <t>10 2321 000 113</t>
  </si>
  <si>
    <t>SECRETARY</t>
  </si>
  <si>
    <t>10 2321 000 121</t>
  </si>
  <si>
    <t>10 2321 000 210</t>
  </si>
  <si>
    <t>10 2321 000 220</t>
  </si>
  <si>
    <t>10 2321 000 230</t>
  </si>
  <si>
    <t>10 2321 000 250</t>
  </si>
  <si>
    <t>10 2321 000 315</t>
  </si>
  <si>
    <t>10 2321 000 323</t>
  </si>
  <si>
    <t>10 2321 000 334</t>
  </si>
  <si>
    <t>10 2321 000 340</t>
  </si>
  <si>
    <t>SUPPLIES-SUPT.OFF.</t>
  </si>
  <si>
    <t>10 2321 000 479</t>
  </si>
  <si>
    <t>MINOR EQUIPMENT-SUPT.OFF.</t>
  </si>
  <si>
    <t>2329</t>
  </si>
  <si>
    <t>OTHER EXECUTIVE ADM SERVICES</t>
  </si>
  <si>
    <t>10 2329 000 313</t>
  </si>
  <si>
    <t>PAYMENTS TO CO-OPS BY SCHOOLS</t>
  </si>
  <si>
    <t>10 2329 000 399</t>
  </si>
  <si>
    <t>2410</t>
  </si>
  <si>
    <t>PRINCIPAL'S OFFICE</t>
  </si>
  <si>
    <t>SECONDARY PRINCIPAL</t>
  </si>
  <si>
    <t>10 2410 000 113</t>
  </si>
  <si>
    <t>CLERICAL</t>
  </si>
  <si>
    <t>10 2410 000 121</t>
  </si>
  <si>
    <t>10 2410 000 210</t>
  </si>
  <si>
    <t>10 2410 000 220</t>
  </si>
  <si>
    <t>10 2410 000 230</t>
  </si>
  <si>
    <t>10 2410 000 250</t>
  </si>
  <si>
    <t>10 2410 000 315</t>
  </si>
  <si>
    <t>10 2410 000 323</t>
  </si>
  <si>
    <t>10 2410 000 334</t>
  </si>
  <si>
    <t>10 2410 000 340</t>
  </si>
  <si>
    <t>2490</t>
  </si>
  <si>
    <t>OTHER SUPPORT SERVICES-ADMIN</t>
  </si>
  <si>
    <t>10 2490 000 319</t>
  </si>
  <si>
    <t>MEDICAID ADMIN FEES</t>
  </si>
  <si>
    <t>2529</t>
  </si>
  <si>
    <t>FISCAL SERVICES</t>
  </si>
  <si>
    <t>BUS.OFFICE SALARY</t>
  </si>
  <si>
    <t>10 2529 000 121</t>
  </si>
  <si>
    <t>10 2529 000 210</t>
  </si>
  <si>
    <t>10 2529 000 220</t>
  </si>
  <si>
    <t>10 2529 000 230</t>
  </si>
  <si>
    <t>10 2529 000 250</t>
  </si>
  <si>
    <t>10 2529 000 315</t>
  </si>
  <si>
    <t>10 2529 000 323</t>
  </si>
  <si>
    <t>10 2529 000 334</t>
  </si>
  <si>
    <t>10 2529 000 340</t>
  </si>
  <si>
    <t>COMMUNICATION</t>
  </si>
  <si>
    <t>10 2529 000 360</t>
  </si>
  <si>
    <t>PRINTING</t>
  </si>
  <si>
    <t>10 2529 000 651</t>
  </si>
  <si>
    <t>FIDELITY BOND</t>
  </si>
  <si>
    <t>2545</t>
  </si>
  <si>
    <t>VEHICLE SERVICE</t>
  </si>
  <si>
    <t>10 2545 000 323</t>
  </si>
  <si>
    <t>VEHICLE - REPAIRS &amp; MTNCE</t>
  </si>
  <si>
    <t xml:space="preserve">VECHICLE SUPPLIES </t>
  </si>
  <si>
    <t>VEHICLE GAS</t>
  </si>
  <si>
    <t>2549</t>
  </si>
  <si>
    <t>OTHER OPER. &amp; MAINT - PLANT SE</t>
  </si>
  <si>
    <t>BLDG.OP. SALARY</t>
  </si>
  <si>
    <t>10 2549 000 120</t>
  </si>
  <si>
    <t>TEMPORARY SALARIES</t>
  </si>
  <si>
    <t>10 2549 000 121</t>
  </si>
  <si>
    <t>10 2549 000 210</t>
  </si>
  <si>
    <t>10 2549 000 220</t>
  </si>
  <si>
    <t>10 2549 000 230</t>
  </si>
  <si>
    <t>10 2549 000 250</t>
  </si>
  <si>
    <t>10 2549 000 319</t>
  </si>
  <si>
    <t>10 2549 301 321</t>
  </si>
  <si>
    <t>BLDG. HEAT</t>
  </si>
  <si>
    <t>10 2549 302 321</t>
  </si>
  <si>
    <t>ELECTRICITY</t>
  </si>
  <si>
    <t>10 2549 303 321</t>
  </si>
  <si>
    <t>WATER &amp; SEWER</t>
  </si>
  <si>
    <t>10 2549 304 321</t>
  </si>
  <si>
    <t>GARBAGE SERV</t>
  </si>
  <si>
    <t>10 2549 000 323</t>
  </si>
  <si>
    <t>10 2549 000 325</t>
  </si>
  <si>
    <t>RENT</t>
  </si>
  <si>
    <t>10 2549 000 334</t>
  </si>
  <si>
    <t>10 2549 000 340</t>
  </si>
  <si>
    <t>10 2549 000 399</t>
  </si>
  <si>
    <t>OTHER PROFESSIONAL SERVICES</t>
  </si>
  <si>
    <t>10 2549 090 399</t>
  </si>
  <si>
    <t>MISC (SNOW REMOVAL)</t>
  </si>
  <si>
    <t>SUPPLIES-BLDG.OP.</t>
  </si>
  <si>
    <t>LAWN MOWER GAS</t>
  </si>
  <si>
    <t>10 2549 000 479</t>
  </si>
  <si>
    <t>PLANT-MINOR EQUIP.</t>
  </si>
  <si>
    <t>2559</t>
  </si>
  <si>
    <t>OTHER PUPIL TRANS SERVICES</t>
  </si>
  <si>
    <t>BUS DRIVER - SALARY (REG.RT.)</t>
  </si>
  <si>
    <t>10 2559 000 116</t>
  </si>
  <si>
    <t>BUS MAINTENANCE</t>
  </si>
  <si>
    <t>10 2559 000 120</t>
  </si>
  <si>
    <t>10 2559 000 210</t>
  </si>
  <si>
    <t>10 2559 000 220</t>
  </si>
  <si>
    <t>10 2559 000 230</t>
  </si>
  <si>
    <t>10 2559 000 315</t>
  </si>
  <si>
    <t>10 2559 000 323</t>
  </si>
  <si>
    <t>10 2559 000 334</t>
  </si>
  <si>
    <t>TRAVEL-MILEAGE REIMBURSEMENT</t>
  </si>
  <si>
    <t>10 2559 000 399</t>
  </si>
  <si>
    <t>BUS DIESEL</t>
  </si>
  <si>
    <t>10 2559 000 490</t>
  </si>
  <si>
    <t>6100</t>
  </si>
  <si>
    <t>CO-CURRICULAR - MALE</t>
  </si>
  <si>
    <t>FB-COACHES SALARY</t>
  </si>
  <si>
    <t>BBB-COACHES SALARY</t>
  </si>
  <si>
    <t>BOY'S CROSS COUNTRY-SALARIES</t>
  </si>
  <si>
    <t>BOY'S TRACK-COACHES SALARY</t>
  </si>
  <si>
    <t>BOY'S GOLF-COACHES SALARY</t>
  </si>
  <si>
    <t>10 6100 211 210</t>
  </si>
  <si>
    <t>10 6100 212 210</t>
  </si>
  <si>
    <t>10 6100 213 210</t>
  </si>
  <si>
    <t>10 6100 214 210</t>
  </si>
  <si>
    <t>10 6100 215 210</t>
  </si>
  <si>
    <t>10 6100 211 220</t>
  </si>
  <si>
    <t>10 6100 212 220</t>
  </si>
  <si>
    <t>10 6100 213 220</t>
  </si>
  <si>
    <t>10 6100 214 220</t>
  </si>
  <si>
    <t>10 6100 215 220</t>
  </si>
  <si>
    <t>10 6100 211 230</t>
  </si>
  <si>
    <t>10 6100 212 230</t>
  </si>
  <si>
    <t>10 6100 211 315</t>
  </si>
  <si>
    <t xml:space="preserve">DUES AND FEES </t>
  </si>
  <si>
    <t>10 6100 212 315</t>
  </si>
  <si>
    <t>10 6100 213 315</t>
  </si>
  <si>
    <t>10 6100 214 315</t>
  </si>
  <si>
    <t>10 6100 215 315</t>
  </si>
  <si>
    <t>10 6100 211 334</t>
  </si>
  <si>
    <t>10 6100 212 334</t>
  </si>
  <si>
    <t>10 6100 213 334</t>
  </si>
  <si>
    <t>10 6100 214 334</t>
  </si>
  <si>
    <t>10 6100 215 334</t>
  </si>
  <si>
    <t>10 6100 211 399</t>
  </si>
  <si>
    <t>10 6100 212 399</t>
  </si>
  <si>
    <t>6200</t>
  </si>
  <si>
    <t>CO-CURRICULAR - FEMALE</t>
  </si>
  <si>
    <t>GIRL'S VOLLEYBALL SALARY</t>
  </si>
  <si>
    <t>GBB-COACHES SALARY</t>
  </si>
  <si>
    <t>GIRL'S CC-COACHES SALARY</t>
  </si>
  <si>
    <t>GIRL'S TRACK-COACHES SALARY</t>
  </si>
  <si>
    <t>GIRL'S GOLF-COACHES SALARY</t>
  </si>
  <si>
    <t>10 6200 221 210</t>
  </si>
  <si>
    <t>10 6200 222 210</t>
  </si>
  <si>
    <t>10 6200 223 210</t>
  </si>
  <si>
    <t>10 6200 224 210</t>
  </si>
  <si>
    <t>10 6200 225 210</t>
  </si>
  <si>
    <t>10 6200 000 220</t>
  </si>
  <si>
    <t>10 6200 221 220</t>
  </si>
  <si>
    <t>10 6200 222 220</t>
  </si>
  <si>
    <t>10 6200 223 220</t>
  </si>
  <si>
    <t>10 6200 224 220</t>
  </si>
  <si>
    <t>10 6200 225 220</t>
  </si>
  <si>
    <t>10 6200 221 230</t>
  </si>
  <si>
    <t>10 6200 221 315</t>
  </si>
  <si>
    <t>10 6200 222 315</t>
  </si>
  <si>
    <t>10 6200 223 315</t>
  </si>
  <si>
    <t>10 6200 224 315</t>
  </si>
  <si>
    <t>10 6200 225 315</t>
  </si>
  <si>
    <t>10 6200 222 334</t>
  </si>
  <si>
    <t>10 6200 223 334</t>
  </si>
  <si>
    <t>10 6200 224 334</t>
  </si>
  <si>
    <t>10 6200 225 334</t>
  </si>
  <si>
    <t>10 6200 221 399</t>
  </si>
  <si>
    <t>10 6200 222 399</t>
  </si>
  <si>
    <t>6550</t>
  </si>
  <si>
    <t>TRANSPORTATION FOR CO-CURR</t>
  </si>
  <si>
    <t>ACTIVITY BUSING</t>
  </si>
  <si>
    <t>10 6550 000 210</t>
  </si>
  <si>
    <t>10 6550 000 220</t>
  </si>
  <si>
    <t>10 6550 000 335</t>
  </si>
  <si>
    <t>DISTRICT OWNED VEHICLE</t>
  </si>
  <si>
    <t>6900</t>
  </si>
  <si>
    <t>COMBINED CO-CURR ACTIVITIES</t>
  </si>
  <si>
    <t>10 6900 000 115</t>
  </si>
  <si>
    <t>ATHLETIC DIRECTOR</t>
  </si>
  <si>
    <t>10 6900 000 116</t>
  </si>
  <si>
    <t>ALL OTHER</t>
  </si>
  <si>
    <t>10 6900 000 210</t>
  </si>
  <si>
    <t>10 6900 000 220</t>
  </si>
  <si>
    <t>10 6900 000 230</t>
  </si>
  <si>
    <t>10 6900 000 315</t>
  </si>
  <si>
    <t>10 6900 000 334</t>
  </si>
  <si>
    <t>10 6900 000 340</t>
  </si>
  <si>
    <t>10 6900 000 399</t>
  </si>
  <si>
    <t>10 6900 015 640</t>
  </si>
  <si>
    <t>CHEERLEADERS - FEES</t>
  </si>
  <si>
    <t>7000</t>
  </si>
  <si>
    <t>CONTINGENCIES</t>
  </si>
  <si>
    <t>10 7000 000 690</t>
  </si>
  <si>
    <t>CONTINGENCY</t>
  </si>
  <si>
    <t>8110</t>
  </si>
  <si>
    <t>OPERATING TRANSFER OUT</t>
  </si>
  <si>
    <t>10 8110 000 690</t>
  </si>
  <si>
    <t>21</t>
  </si>
  <si>
    <t>CAPITAL OUTLAY</t>
  </si>
  <si>
    <t>TEXTBOOKS</t>
  </si>
  <si>
    <t>21 1111 000 471</t>
  </si>
  <si>
    <t xml:space="preserve">MINOR COMPUTER EQUIP </t>
  </si>
  <si>
    <t>21 1111 000 472</t>
  </si>
  <si>
    <t>COMPUTER SOFTWARE</t>
  </si>
  <si>
    <t>21 1111 000 479</t>
  </si>
  <si>
    <t xml:space="preserve">MINOR EQUIPMENT </t>
  </si>
  <si>
    <t xml:space="preserve">TEXTBOOKS </t>
  </si>
  <si>
    <t>21 1121 000 471</t>
  </si>
  <si>
    <t>21 1121 000 472</t>
  </si>
  <si>
    <t>COMP SOFTWARE - ADMIN</t>
  </si>
  <si>
    <t>21 1121 000 479</t>
  </si>
  <si>
    <t>21 1131 000 471</t>
  </si>
  <si>
    <t>21 1131 000 472</t>
  </si>
  <si>
    <t>21 1131 000 479</t>
  </si>
  <si>
    <t>21 2222 000 471</t>
  </si>
  <si>
    <t xml:space="preserve">COMPUTER EQUIP </t>
  </si>
  <si>
    <t>21 2222 000 472</t>
  </si>
  <si>
    <t>LIBRARY SOFTWARE</t>
  </si>
  <si>
    <t>21 2222 000 479</t>
  </si>
  <si>
    <t>MINOR EQUIPMENT</t>
  </si>
  <si>
    <t>21 2222 000 560</t>
  </si>
  <si>
    <t>LIBRARY BOOKS</t>
  </si>
  <si>
    <t>21 2227 000 471</t>
  </si>
  <si>
    <t>21 2227 000 472</t>
  </si>
  <si>
    <t xml:space="preserve">SOFTWARE-ADMINISTRATIVE </t>
  </si>
  <si>
    <t>21 2227 000 479</t>
  </si>
  <si>
    <t xml:space="preserve">TECHNOLOGY-MINOR EQUIPMENT </t>
  </si>
  <si>
    <t>21 2311 000 471</t>
  </si>
  <si>
    <t>MINOR COMPUTER EQUIP</t>
  </si>
  <si>
    <t>21 2311 000 651</t>
  </si>
  <si>
    <t xml:space="preserve">PROPERTY,LIABILITY &amp; FIDELITY </t>
  </si>
  <si>
    <t>21 2321 000 471</t>
  </si>
  <si>
    <t>MINOR COMPUTER EQUIP SUPT</t>
  </si>
  <si>
    <t>21 2321 000 479</t>
  </si>
  <si>
    <t>MINOR EQUIPMENT SUPT</t>
  </si>
  <si>
    <t>21 2410 000 471</t>
  </si>
  <si>
    <t>MINOR COMPUTER EQUIP PRINC</t>
  </si>
  <si>
    <t>21 2410 000 479</t>
  </si>
  <si>
    <t>PRINCIPAL-MINOR EQUIPMENT</t>
  </si>
  <si>
    <t>21 2529 000 471</t>
  </si>
  <si>
    <t>21 2529 000 472</t>
  </si>
  <si>
    <t>21 2529 000 479</t>
  </si>
  <si>
    <t>BUSINESS OFFICE EQUIPMENT</t>
  </si>
  <si>
    <t>2535</t>
  </si>
  <si>
    <t>CONSTRUCTION AND IMPROVEMENTS</t>
  </si>
  <si>
    <t>21 2535 000 520</t>
  </si>
  <si>
    <t>BUILDINGS</t>
  </si>
  <si>
    <t>21 2535 000 530</t>
  </si>
  <si>
    <t>IMPROVEMENT TO SITES</t>
  </si>
  <si>
    <t>21 2549 301 321</t>
  </si>
  <si>
    <t>PUBLIC UTILITY SERVICES</t>
  </si>
  <si>
    <t>21 2549 302 321</t>
  </si>
  <si>
    <t>21 2549 000 323</t>
  </si>
  <si>
    <t>BLDG. IMPROV - PURCH.SERV.</t>
  </si>
  <si>
    <t>21 2549 000 471</t>
  </si>
  <si>
    <t>21 2549 000 479</t>
  </si>
  <si>
    <t>PLANT EQUIPMENT</t>
  </si>
  <si>
    <t>2552</t>
  </si>
  <si>
    <t>PUPIL TRANSPORTATION</t>
  </si>
  <si>
    <t>21 2552 000 550</t>
  </si>
  <si>
    <t>BUSES</t>
  </si>
  <si>
    <t>21 2552 000 551</t>
  </si>
  <si>
    <t>OTHER VEHICLES (VANS/CARS)</t>
  </si>
  <si>
    <t>5000</t>
  </si>
  <si>
    <t>DEBT SERVICE</t>
  </si>
  <si>
    <t>21 5000 000 611</t>
  </si>
  <si>
    <t>REDEMPTION OF PRINCIPAL</t>
  </si>
  <si>
    <t>21 5000 095 611</t>
  </si>
  <si>
    <t xml:space="preserve">REDEMPTION OF PRINCIPAL </t>
  </si>
  <si>
    <t>21 5000 096 611</t>
  </si>
  <si>
    <t>21 5000 000 612</t>
  </si>
  <si>
    <t>INTEREST</t>
  </si>
  <si>
    <t>21 5000 095 612</t>
  </si>
  <si>
    <t xml:space="preserve">INTEREST </t>
  </si>
  <si>
    <t>21 5000 096 612</t>
  </si>
  <si>
    <t>21 5000 000 613</t>
  </si>
  <si>
    <t>21 5000 095 613</t>
  </si>
  <si>
    <t xml:space="preserve">FISCAL AGENT'S FEES </t>
  </si>
  <si>
    <t>21 5000 096 613</t>
  </si>
  <si>
    <t>FISCAL AGENT'S FEES</t>
  </si>
  <si>
    <t>21 6100 000 479</t>
  </si>
  <si>
    <t>MINOR EQUIPMENT-BOYS</t>
  </si>
  <si>
    <t>21 6200 000 479</t>
  </si>
  <si>
    <t>MINOR EQUIPMENT-GIRLS</t>
  </si>
  <si>
    <t>21 6900 000 419</t>
  </si>
  <si>
    <t>21 6900 000 479</t>
  </si>
  <si>
    <t>21 8110 000 690</t>
  </si>
  <si>
    <t>TRANSFER OUT</t>
  </si>
  <si>
    <t>22</t>
  </si>
  <si>
    <t>SPECIAL EDUCATION FUND</t>
  </si>
  <si>
    <t>1221</t>
  </si>
  <si>
    <t>PROGRAMS/MILD TO MODERATE DISA</t>
  </si>
  <si>
    <t>22 1221 000 119</t>
  </si>
  <si>
    <t>SUMMER SCHOOL SALARY</t>
  </si>
  <si>
    <t>22 1221 000 120</t>
  </si>
  <si>
    <t>22 1221 000 121</t>
  </si>
  <si>
    <t>22 1221 000 210</t>
  </si>
  <si>
    <t>22 1221 000 220</t>
  </si>
  <si>
    <t>22 1221 000 230</t>
  </si>
  <si>
    <t>22 1221 000 250</t>
  </si>
  <si>
    <t>22 1221 000 313</t>
  </si>
  <si>
    <t>22 1221 000 315</t>
  </si>
  <si>
    <t>22 1221 000 323</t>
  </si>
  <si>
    <t>22 1221 000 334</t>
  </si>
  <si>
    <t>22 1221 000 340</t>
  </si>
  <si>
    <t>22 1221 000 372</t>
  </si>
  <si>
    <t>22 1221 000 399</t>
  </si>
  <si>
    <t>SUPP &amp; MATERIALS-ELEMENTARY</t>
  </si>
  <si>
    <t>SUPP &amp; MATERIALS-SECONDARY</t>
  </si>
  <si>
    <t>TEXTBOOKS-ELEM</t>
  </si>
  <si>
    <t>22 1221 000 472</t>
  </si>
  <si>
    <t>22 1221 000 479</t>
  </si>
  <si>
    <t>1222</t>
  </si>
  <si>
    <t>PROGRAMS SEVERE DISABILITIES</t>
  </si>
  <si>
    <t>22 1222 000 119</t>
  </si>
  <si>
    <t xml:space="preserve">SUMMER SCHOOL SALARY </t>
  </si>
  <si>
    <t>22 1222 000 120</t>
  </si>
  <si>
    <t>22 1222 000 121</t>
  </si>
  <si>
    <t>22 1222 000 210</t>
  </si>
  <si>
    <t>22 1222 000 220</t>
  </si>
  <si>
    <t>22 1222 000 230</t>
  </si>
  <si>
    <t>22 1222 000 250</t>
  </si>
  <si>
    <t>22 1222 000 315</t>
  </si>
  <si>
    <t>22 1222 000 323</t>
  </si>
  <si>
    <t>22 1222 000 334</t>
  </si>
  <si>
    <t>22 1222 000 399</t>
  </si>
  <si>
    <t>22 1222 000 479</t>
  </si>
  <si>
    <t>1223</t>
  </si>
  <si>
    <t>INSTRUCTION OUT-OF-DIST (CCHS)</t>
  </si>
  <si>
    <t>22 1223 000 110</t>
  </si>
  <si>
    <t>22 1223 000 210</t>
  </si>
  <si>
    <t>22 1223 000 220</t>
  </si>
  <si>
    <t>22 1223 000 230</t>
  </si>
  <si>
    <t>22 1223 000 373</t>
  </si>
  <si>
    <t>TUITION (CCHS)</t>
  </si>
  <si>
    <t>22 1223 499 373</t>
  </si>
  <si>
    <t>TUITION OUT-OF-DIST. - ARRA</t>
  </si>
  <si>
    <t>22 1223 000 399</t>
  </si>
  <si>
    <t>1226</t>
  </si>
  <si>
    <t>EARLY CHILDHOOD (3-5)</t>
  </si>
  <si>
    <t>22 1226 000 110</t>
  </si>
  <si>
    <t>EARLY CHILDHOOD (3-5) - SALARY</t>
  </si>
  <si>
    <t>22 1226 000 210</t>
  </si>
  <si>
    <t>22 1226 000 220</t>
  </si>
  <si>
    <t>22 1226 000 230</t>
  </si>
  <si>
    <t>22 1226 000 313</t>
  </si>
  <si>
    <t>PAYMENTS TO CO-OPS</t>
  </si>
  <si>
    <t>22 1226 499 313</t>
  </si>
  <si>
    <t>ARRA PAYMNTS TO COOPS</t>
  </si>
  <si>
    <t>22 1226 000 334</t>
  </si>
  <si>
    <t>TRAVEL - PRESCHOOL STUDENT</t>
  </si>
  <si>
    <t>22 1226 000 399</t>
  </si>
  <si>
    <t xml:space="preserve">EARLY CHILDHOOD - PROFESSIONAL </t>
  </si>
  <si>
    <t>EARLY CHILDHOOD-</t>
  </si>
  <si>
    <t>2129</t>
  </si>
  <si>
    <t>OTHER GUIDANCE SERVICES</t>
  </si>
  <si>
    <t>22 2129 000 313</t>
  </si>
  <si>
    <t>22 2134 000 110</t>
  </si>
  <si>
    <t>NURSING SALARY</t>
  </si>
  <si>
    <t>22 2134 000 120</t>
  </si>
  <si>
    <t>22 2134 000 210</t>
  </si>
  <si>
    <t>22 2134 000 220</t>
  </si>
  <si>
    <t>22 2134 000 230</t>
  </si>
  <si>
    <t>22 2134 000 315</t>
  </si>
  <si>
    <t>22 2134 000 334</t>
  </si>
  <si>
    <t>22 2134 000 399</t>
  </si>
  <si>
    <t>22 2139 000 319</t>
  </si>
  <si>
    <t>NURSING SERVICES (CCHS)</t>
  </si>
  <si>
    <t>2142</t>
  </si>
  <si>
    <t>PSYCOLOGICAL TESTING SERVICES</t>
  </si>
  <si>
    <t>22 2142 000 313</t>
  </si>
  <si>
    <t>2152</t>
  </si>
  <si>
    <t>SPEECH PATHOLOGY SERVICES</t>
  </si>
  <si>
    <t>22 2152 000 313</t>
  </si>
  <si>
    <t>2171</t>
  </si>
  <si>
    <t>PHYSICAL THERAPY</t>
  </si>
  <si>
    <t>22 2171 000 313</t>
  </si>
  <si>
    <t>2172</t>
  </si>
  <si>
    <t>OCCUPATIONAL THERAPY</t>
  </si>
  <si>
    <t>22 2172 000 313</t>
  </si>
  <si>
    <t>2710</t>
  </si>
  <si>
    <t>ADMINISTRATIVE-SP ED</t>
  </si>
  <si>
    <t>22 2710 000 110</t>
  </si>
  <si>
    <t xml:space="preserve">ADMINISTRATIVE SALARY </t>
  </si>
  <si>
    <t>22 2710 000 210</t>
  </si>
  <si>
    <t>22 2710 000 220</t>
  </si>
  <si>
    <t>22 2710 000 230</t>
  </si>
  <si>
    <t>2712</t>
  </si>
  <si>
    <t>EMOTIONALLY DISTURBED</t>
  </si>
  <si>
    <t>2713</t>
  </si>
  <si>
    <t>COGNITIVE DISABILITY</t>
  </si>
  <si>
    <t>2716</t>
  </si>
  <si>
    <t>MULTIPLE DISABILITIES</t>
  </si>
  <si>
    <t>2717</t>
  </si>
  <si>
    <t>ORTHOPEDIC IMPAIRMENT</t>
  </si>
  <si>
    <t>2720</t>
  </si>
  <si>
    <t>SPEECH/LANGUAGE IMPAIRMENTS</t>
  </si>
  <si>
    <t>2725</t>
  </si>
  <si>
    <t xml:space="preserve">PROLONGED ASSISTANCE </t>
  </si>
  <si>
    <t>2730</t>
  </si>
  <si>
    <t>TRANSPORTATION-SP ED</t>
  </si>
  <si>
    <t>22 2730 000 332</t>
  </si>
  <si>
    <t>MILEAGE PAID TO PARENTS</t>
  </si>
  <si>
    <t>2739</t>
  </si>
  <si>
    <t>DEAF</t>
  </si>
  <si>
    <t>TRANSPORTATION SALARY</t>
  </si>
  <si>
    <t>22 2739 000 210</t>
  </si>
  <si>
    <t>22 2739 000 332</t>
  </si>
  <si>
    <t xml:space="preserve">MILEAGE PAID TO PARENTS </t>
  </si>
  <si>
    <t>2759</t>
  </si>
  <si>
    <t>DEAF-OTHER SERVICES</t>
  </si>
  <si>
    <t>22 2759 000 319</t>
  </si>
  <si>
    <t>DEAF-INTERPRETER/SIGNER</t>
  </si>
  <si>
    <t>22 2759 000 334</t>
  </si>
  <si>
    <t>24</t>
  </si>
  <si>
    <t>PENSION FUND</t>
  </si>
  <si>
    <t>ER INCENTIVE PAY</t>
  </si>
  <si>
    <t>24 1111 000 220</t>
  </si>
  <si>
    <t>24 1121 000 220</t>
  </si>
  <si>
    <t>24 1131 000 220</t>
  </si>
  <si>
    <t>24 1140 000 220</t>
  </si>
  <si>
    <t>24 2122 000 220</t>
  </si>
  <si>
    <t>24 2134 000 220</t>
  </si>
  <si>
    <t>24 2227 000 220</t>
  </si>
  <si>
    <t>24 2321 000 220</t>
  </si>
  <si>
    <t>24 2410 000 220</t>
  </si>
  <si>
    <t>24 2529 000 220</t>
  </si>
  <si>
    <t>24 2549 000 220</t>
  </si>
  <si>
    <t>24 2559 000 220</t>
  </si>
  <si>
    <t>4500</t>
  </si>
  <si>
    <t>EARLY RETIREMENT PAYMENT</t>
  </si>
  <si>
    <t>24 4500 000 150</t>
  </si>
  <si>
    <t>24 4500 000 210</t>
  </si>
  <si>
    <t>24 4500 000 315</t>
  </si>
  <si>
    <t>24 4500 000 399</t>
  </si>
  <si>
    <t>24 6100 000 220</t>
  </si>
  <si>
    <t>24 6200 000 220</t>
  </si>
  <si>
    <t>24 6550 000 220</t>
  </si>
  <si>
    <t>24 6900 000 220</t>
  </si>
  <si>
    <t>24 8110 000 690</t>
  </si>
  <si>
    <t>32</t>
  </si>
  <si>
    <t>1997 BOND FUND</t>
  </si>
  <si>
    <t>32 5000 000 611</t>
  </si>
  <si>
    <t>32 5000 000 612</t>
  </si>
  <si>
    <t>32 5000 000 613</t>
  </si>
  <si>
    <t>32 8110 000 690</t>
  </si>
  <si>
    <t>51</t>
  </si>
  <si>
    <t>FOOD SERVICE</t>
  </si>
  <si>
    <t>2569</t>
  </si>
  <si>
    <t>OTHER FOOD SERVICES</t>
  </si>
  <si>
    <t>51 2569 000 120</t>
  </si>
  <si>
    <t>51 2569 000 121</t>
  </si>
  <si>
    <t>51 2569 000 210</t>
  </si>
  <si>
    <t>51 2569 000 220</t>
  </si>
  <si>
    <t>51 2569 000 230</t>
  </si>
  <si>
    <t>51 2569 000 321</t>
  </si>
  <si>
    <t xml:space="preserve">PUBLIC UTILITY SERVICES </t>
  </si>
  <si>
    <t>51 2569 000 323</t>
  </si>
  <si>
    <t>51 2569 000 334</t>
  </si>
  <si>
    <t>51 2569 000 399</t>
  </si>
  <si>
    <t>51 2569 000 461</t>
  </si>
  <si>
    <t>FOOD PURCHASES-LUNCH</t>
  </si>
  <si>
    <t>51 2569 000 462</t>
  </si>
  <si>
    <t>COMMODITIES</t>
  </si>
  <si>
    <t>51 2569 000 479</t>
  </si>
  <si>
    <t>51 2569 000 910</t>
  </si>
  <si>
    <t>DEPRECIATION-LOCAL FUNDS</t>
  </si>
  <si>
    <t>53</t>
  </si>
  <si>
    <t>OTHER ENTERPRISE FUNDS</t>
  </si>
  <si>
    <t>3900</t>
  </si>
  <si>
    <t>OTHER COMMUNITY SERVICE</t>
  </si>
  <si>
    <t>SALARY - COMMUNITY SERVICE</t>
  </si>
  <si>
    <t>53 3900 000 210</t>
  </si>
  <si>
    <t>53 3900 000 220</t>
  </si>
  <si>
    <t>53 3900 000 230</t>
  </si>
  <si>
    <t>53 3900 000 399</t>
  </si>
  <si>
    <t>90</t>
  </si>
  <si>
    <t xml:space="preserve">GENERAL FIXED ASSETS GROUP              </t>
  </si>
  <si>
    <t>1000</t>
  </si>
  <si>
    <t>INSTRUCTION</t>
  </si>
  <si>
    <t>90 1000 000 910</t>
  </si>
  <si>
    <t xml:space="preserve">DEPRECIATION-LOCAL FUNDS </t>
  </si>
  <si>
    <t>2000</t>
  </si>
  <si>
    <t>SUPPORT SERVICES</t>
  </si>
  <si>
    <t>90 2000 000 910</t>
  </si>
  <si>
    <t>90 6900 000 910</t>
  </si>
  <si>
    <t>Exp.Budget-3YR GLANCE - Board</t>
  </si>
  <si>
    <t>03/30/2016 4:22 PM</t>
  </si>
  <si>
    <t xml:space="preserve">Regular; New Budget Year 06/2017; Previous Year 2 06/2015; Previous Year 3 06/2014; </t>
  </si>
  <si>
    <t>Processing Month 03/2016</t>
  </si>
  <si>
    <t>CurrentBudget</t>
  </si>
  <si>
    <t>1224</t>
  </si>
  <si>
    <t>RESIDENTIAL PROGRAMS</t>
  </si>
  <si>
    <t>2149</t>
  </si>
  <si>
    <t>OTHER PROF. SERVICES</t>
  </si>
  <si>
    <t>2162</t>
  </si>
  <si>
    <t>AUDIOLOGY (CCHS)</t>
  </si>
  <si>
    <t>2734</t>
  </si>
  <si>
    <t>DEAF DISABILITY</t>
  </si>
  <si>
    <t>5126</t>
  </si>
  <si>
    <t>OTHER DEBT ISSUED</t>
  </si>
  <si>
    <t>3400</t>
  </si>
  <si>
    <t>COMMUNITY LIBRARY SERVICES</t>
  </si>
  <si>
    <t>Grand Total:</t>
  </si>
  <si>
    <t>2014 - 2015</t>
  </si>
  <si>
    <t>2013 - 2014</t>
  </si>
  <si>
    <t>BUDGET WORKSHEET for REVENUE</t>
  </si>
  <si>
    <t>03/30/2016 4:40 PM</t>
  </si>
  <si>
    <t xml:space="preserve">Regular; New Budget Year 06/2017; Previous Year 1 06/2015; Previous Year 2 06/2014; </t>
  </si>
  <si>
    <t>2016-2017</t>
  </si>
  <si>
    <t>10 1110 000</t>
  </si>
  <si>
    <t>AD VALOREM TAXES</t>
  </si>
  <si>
    <t>10 1111 000</t>
  </si>
  <si>
    <t>MOBILE HOME TAXES</t>
  </si>
  <si>
    <t>10 1120 000</t>
  </si>
  <si>
    <t>PRIOR YEARS TAXES</t>
  </si>
  <si>
    <t>10 1140 000</t>
  </si>
  <si>
    <t>GROSS RECEIPTS TAXES</t>
  </si>
  <si>
    <t>10 1190 000</t>
  </si>
  <si>
    <t>PENALTIES AND INTEREST ON TAX</t>
  </si>
  <si>
    <t>10 1311 000</t>
  </si>
  <si>
    <t xml:space="preserve">TUITION PAID BY OTHERS </t>
  </si>
  <si>
    <t>10 1313 000</t>
  </si>
  <si>
    <t>TUITION FROM OUTSIDE STATE</t>
  </si>
  <si>
    <t>10 1314 000</t>
  </si>
  <si>
    <t xml:space="preserve">PRESCHOOL TUITION </t>
  </si>
  <si>
    <t>10 1331 000</t>
  </si>
  <si>
    <t>SUMMER FEES (DR.ED. ETC)</t>
  </si>
  <si>
    <t>10 1363 000</t>
  </si>
  <si>
    <t>OUT OF STATE TRANS</t>
  </si>
  <si>
    <t>10 1510 000</t>
  </si>
  <si>
    <t>INTEREST EARNED</t>
  </si>
  <si>
    <t>10 1710 000</t>
  </si>
  <si>
    <t>GATE RECEIPTS</t>
  </si>
  <si>
    <t>10 1740 000</t>
  </si>
  <si>
    <t>RENTALS</t>
  </si>
  <si>
    <t>10 1790 000</t>
  </si>
  <si>
    <t>OTHER PUPIL ACT (SHOP BILLS)</t>
  </si>
  <si>
    <t>10 1910 000</t>
  </si>
  <si>
    <t>10 1920 000</t>
  </si>
  <si>
    <t>DONATIONS</t>
  </si>
  <si>
    <t>10 1942 000</t>
  </si>
  <si>
    <t xml:space="preserve">OUT OF STATE SERVICES </t>
  </si>
  <si>
    <t>10 1971 080</t>
  </si>
  <si>
    <t>INS PREMIUMS RETIREE</t>
  </si>
  <si>
    <t>10 1973 000</t>
  </si>
  <si>
    <t>MEDICAID IND ADMIN SERVICE</t>
  </si>
  <si>
    <t>10 1990 000</t>
  </si>
  <si>
    <t>10 2110 000</t>
  </si>
  <si>
    <t>COUNTY APPORTIONMENT</t>
  </si>
  <si>
    <t>10 2200 000</t>
  </si>
  <si>
    <t>REVENUE IN LIEU OF TAXES</t>
  </si>
  <si>
    <t>10 3111 000</t>
  </si>
  <si>
    <t>STATE AID</t>
  </si>
  <si>
    <t>10 3112 000</t>
  </si>
  <si>
    <t>STATE APPORTIONMENT</t>
  </si>
  <si>
    <t>10 3113 000</t>
  </si>
  <si>
    <t xml:space="preserve">WIND FARM TAXES </t>
  </si>
  <si>
    <t>10 3114 000</t>
  </si>
  <si>
    <t>BANK FRANCHISE TAX</t>
  </si>
  <si>
    <t>10 3119 000</t>
  </si>
  <si>
    <t>OTHER STATE AID - WIND FARMS</t>
  </si>
  <si>
    <t>10 3122 000</t>
  </si>
  <si>
    <t>VOCATIONAL EDUCATION-STATE</t>
  </si>
  <si>
    <t>10 3129 000</t>
  </si>
  <si>
    <t>OTHER STATE AID - TCAP</t>
  </si>
  <si>
    <t>10 3900 000</t>
  </si>
  <si>
    <t>OTHER STATE REVENUE</t>
  </si>
  <si>
    <t>10 4151 000</t>
  </si>
  <si>
    <t>OTHER GRANTS FROM FED GOV THRO</t>
  </si>
  <si>
    <t>10 4156 000</t>
  </si>
  <si>
    <t>TITLE II PART D</t>
  </si>
  <si>
    <t>10 4157 000</t>
  </si>
  <si>
    <t>TITLE V PART A</t>
  </si>
  <si>
    <t>10 4158 000</t>
  </si>
  <si>
    <t>10 4159 000</t>
  </si>
  <si>
    <t>TITLE II PART A</t>
  </si>
  <si>
    <t>10 4160 000</t>
  </si>
  <si>
    <t xml:space="preserve">TITLE III - LEP </t>
  </si>
  <si>
    <t>10 4161 000</t>
  </si>
  <si>
    <t>VOC ED(CARL PERKINS)</t>
  </si>
  <si>
    <t>10 4181 000</t>
  </si>
  <si>
    <t>STATE PROGRAM IMPROVEMENT</t>
  </si>
  <si>
    <t>10 4193 000</t>
  </si>
  <si>
    <t>MEDICAID ADMIN</t>
  </si>
  <si>
    <t>10 4900 000</t>
  </si>
  <si>
    <t>OTHER FEDERAL REVENUE</t>
  </si>
  <si>
    <t>10 5110 000</t>
  </si>
  <si>
    <t xml:space="preserve">OPERATING TRANSFERS IN </t>
  </si>
  <si>
    <t>10 5130 000</t>
  </si>
  <si>
    <t>SALE OF SURPLUS PROPERTY</t>
  </si>
  <si>
    <t>21 1110 000</t>
  </si>
  <si>
    <t>21 1111 000</t>
  </si>
  <si>
    <t>21 1120 000</t>
  </si>
  <si>
    <t>21 1190 000</t>
  </si>
  <si>
    <t>21 1510 000</t>
  </si>
  <si>
    <t>21 1920 000</t>
  </si>
  <si>
    <t xml:space="preserve">DONATIONS </t>
  </si>
  <si>
    <t>21 1931 000</t>
  </si>
  <si>
    <t>GAIN ON SALE OF CAP.ASSET</t>
  </si>
  <si>
    <t>21 1990 000</t>
  </si>
  <si>
    <t>21 2200 000</t>
  </si>
  <si>
    <t>STATE AID IN LIEU OF PROPERTY</t>
  </si>
  <si>
    <t>21 3113 000</t>
  </si>
  <si>
    <t>WIND FARM TAXES</t>
  </si>
  <si>
    <t>21 3119 000</t>
  </si>
  <si>
    <t xml:space="preserve">OTHER STATE AID </t>
  </si>
  <si>
    <t>21 4151 000</t>
  </si>
  <si>
    <t>21 4159 000</t>
  </si>
  <si>
    <t xml:space="preserve">TITLE II PART A </t>
  </si>
  <si>
    <t>21 4161 000</t>
  </si>
  <si>
    <t xml:space="preserve">VOC ED (CARL PERKINS) </t>
  </si>
  <si>
    <t>21 4900 000</t>
  </si>
  <si>
    <t>21 5120 000</t>
  </si>
  <si>
    <t>LONG TERM LIABILITIES</t>
  </si>
  <si>
    <t>21 5125 000</t>
  </si>
  <si>
    <t>PROCEEDS FROM DEBT</t>
  </si>
  <si>
    <t>21 5126 000</t>
  </si>
  <si>
    <t>21 5130 000</t>
  </si>
  <si>
    <t>SALE OF GENERAL FIXED ASSETS</t>
  </si>
  <si>
    <t>22 1110 000</t>
  </si>
  <si>
    <t>22 1111 000</t>
  </si>
  <si>
    <t>22 1120 000</t>
  </si>
  <si>
    <t>22 1190 000</t>
  </si>
  <si>
    <t>22 1313 000</t>
  </si>
  <si>
    <t xml:space="preserve">TUITION FROM OUTSIDE STATE </t>
  </si>
  <si>
    <t>22 1972 000</t>
  </si>
  <si>
    <t xml:space="preserve">MEDICAID DIRECT SERVICES </t>
  </si>
  <si>
    <t>22 1973 000</t>
  </si>
  <si>
    <t>22 2200 000</t>
  </si>
  <si>
    <t>22 3113 000</t>
  </si>
  <si>
    <t>22 3119 000</t>
  </si>
  <si>
    <t xml:space="preserve">OTHER STATE AID 1191 </t>
  </si>
  <si>
    <t>22 3121 000</t>
  </si>
  <si>
    <t>EXCEPTIONAL CHILDREN-STATE AID</t>
  </si>
  <si>
    <t>22 3129 000</t>
  </si>
  <si>
    <t>EXTRA ORDINARY FUNDS</t>
  </si>
  <si>
    <t>22 3900 000</t>
  </si>
  <si>
    <t>22 4175 000</t>
  </si>
  <si>
    <t>SP ED - IDEA, Part B, Sect 611</t>
  </si>
  <si>
    <t>22 4186 000</t>
  </si>
  <si>
    <t>SECTION 619 PRESCHOOL FUNDING</t>
  </si>
  <si>
    <t>22 4193 000</t>
  </si>
  <si>
    <t xml:space="preserve">MEDICAID ADMINISTRATION </t>
  </si>
  <si>
    <t>24 1110 000</t>
  </si>
  <si>
    <t>24 1111 000</t>
  </si>
  <si>
    <t>24 1120 000</t>
  </si>
  <si>
    <t>24 1190 000</t>
  </si>
  <si>
    <t>24 1510 000</t>
  </si>
  <si>
    <t xml:space="preserve">EARNINGS ON INVESTMENTS </t>
  </si>
  <si>
    <t>24 1990 000</t>
  </si>
  <si>
    <t>24 2200 000</t>
  </si>
  <si>
    <t>24 3113 000</t>
  </si>
  <si>
    <t>24 3119 000</t>
  </si>
  <si>
    <t>32 1110 000</t>
  </si>
  <si>
    <t>32 1111 000</t>
  </si>
  <si>
    <t>32 1120 000</t>
  </si>
  <si>
    <t>32 1190 000</t>
  </si>
  <si>
    <t>32 1510 000</t>
  </si>
  <si>
    <t>EARNINGS ON INVESTMENTS</t>
  </si>
  <si>
    <t>32 2200 000</t>
  </si>
  <si>
    <t>IN LIEU OF PROPERTY TAX</t>
  </si>
  <si>
    <t>32 2900 000</t>
  </si>
  <si>
    <t>OTHER REVENUE FROM COUNTY</t>
  </si>
  <si>
    <t>32 3113 000</t>
  </si>
  <si>
    <t xml:space="preserve">WIND FARM TAXES (FY09) </t>
  </si>
  <si>
    <t>32 3119 000</t>
  </si>
  <si>
    <t>32 5110 000</t>
  </si>
  <si>
    <t>OPERATING TRANSFERS IN</t>
  </si>
  <si>
    <t>51 1610 000</t>
  </si>
  <si>
    <t>SALES TO PUPILS</t>
  </si>
  <si>
    <t>51 1620 000</t>
  </si>
  <si>
    <t>SALES TO ADULTS</t>
  </si>
  <si>
    <t>51 1660 000</t>
  </si>
  <si>
    <t>OTHER SALES</t>
  </si>
  <si>
    <t>51 1690 000</t>
  </si>
  <si>
    <t>MISC REV</t>
  </si>
  <si>
    <t>51 3810 000</t>
  </si>
  <si>
    <t>CASH REIMBURSEMENT</t>
  </si>
  <si>
    <t>51 4810 000</t>
  </si>
  <si>
    <t>FEDERAL REIMBURSEMENT</t>
  </si>
  <si>
    <t>51 4820 000</t>
  </si>
  <si>
    <t>DONATED FOOD</t>
  </si>
  <si>
    <t>51 5110 000</t>
  </si>
  <si>
    <t>OPERATING TRANSFER-IN</t>
  </si>
  <si>
    <t>53 1316 000</t>
  </si>
  <si>
    <t xml:space="preserve">CHARGE FOR DRIVER'S ED COURSE </t>
  </si>
  <si>
    <t>71</t>
  </si>
  <si>
    <t>TRUST AND AGENCY</t>
  </si>
  <si>
    <t>71 1990 000</t>
  </si>
  <si>
    <t>Rec'd to date</t>
  </si>
  <si>
    <t>15-16 Budget</t>
  </si>
  <si>
    <t>14-15 Rec'd</t>
  </si>
  <si>
    <t>13-14 Rec'd</t>
  </si>
  <si>
    <t>10 1111 000 111</t>
  </si>
  <si>
    <t>ELEM CERTIFIED SALARY</t>
  </si>
  <si>
    <t>10 1111 016 111</t>
  </si>
  <si>
    <t>NEW DALE CERT SALARY</t>
  </si>
  <si>
    <t>10 1111 017 111</t>
  </si>
  <si>
    <t>ROLLAND CERT SALARY</t>
  </si>
  <si>
    <t>10 1111 017 112</t>
  </si>
  <si>
    <t>ROLLAND TEACHER AIDE</t>
  </si>
  <si>
    <t>10 1121 000 111</t>
  </si>
  <si>
    <t>JR HI CERTIFIED SALARY</t>
  </si>
  <si>
    <t>10 1131 000 111</t>
  </si>
  <si>
    <t>HS CERTIFIED SALARY</t>
  </si>
  <si>
    <t>10 1273 000 111</t>
  </si>
  <si>
    <t>TITLE I CERTIFIED SALARY</t>
  </si>
  <si>
    <t>10 1273 115 111</t>
  </si>
  <si>
    <t>10 1273 115 112</t>
  </si>
  <si>
    <t>10 2219 010 111</t>
  </si>
  <si>
    <t>PD CERTIFIED SALARY</t>
  </si>
  <si>
    <t>21 5000 097 611</t>
  </si>
  <si>
    <t>22 1221 000 111</t>
  </si>
  <si>
    <t>CERTIFIED SALARY</t>
  </si>
  <si>
    <t>22 1221 000 112</t>
  </si>
  <si>
    <t>SPED AIDES</t>
  </si>
  <si>
    <t>22 1222 000 111</t>
  </si>
  <si>
    <t>10 1112 000 111</t>
  </si>
  <si>
    <t>1141</t>
  </si>
  <si>
    <t>10 1141 000 111</t>
  </si>
  <si>
    <t>10 1141 000 120</t>
  </si>
  <si>
    <t>10 1141 000 210</t>
  </si>
  <si>
    <t>10 1141 000 220</t>
  </si>
  <si>
    <t>10 1141 000 230</t>
  </si>
  <si>
    <t>10 1141 000 340</t>
  </si>
  <si>
    <t>10 1141 000 399</t>
  </si>
  <si>
    <t>10 2122 000 111</t>
  </si>
  <si>
    <t>10 2134 000 111</t>
  </si>
  <si>
    <t>10 2222 000 114</t>
  </si>
  <si>
    <t>10 2227 000 113</t>
  </si>
  <si>
    <t>10 2311 000 113</t>
  </si>
  <si>
    <t>10 2321 000 114</t>
  </si>
  <si>
    <t>10 2410 000 114</t>
  </si>
  <si>
    <t>10 2529 000 113</t>
  </si>
  <si>
    <t>10 2545 401 413</t>
  </si>
  <si>
    <t>10 2549 401 413</t>
  </si>
  <si>
    <t>10 2549 000 114</t>
  </si>
  <si>
    <t>10 2559 000 114</t>
  </si>
  <si>
    <t>10 2559 000 119</t>
  </si>
  <si>
    <t>MILES OVER 50 &amp; LONGEVITY</t>
  </si>
  <si>
    <t>PROFESSIONAL &amp; TECH SERV</t>
  </si>
  <si>
    <t>10 2559 401 413</t>
  </si>
  <si>
    <t>10 6100 211 111</t>
  </si>
  <si>
    <t>10 6100 212 111</t>
  </si>
  <si>
    <t>10 6100 213 111</t>
  </si>
  <si>
    <t>10 6100 214 111</t>
  </si>
  <si>
    <t>10 6100 215 111</t>
  </si>
  <si>
    <t>10 6200 221 111</t>
  </si>
  <si>
    <t>10 6200 222 111</t>
  </si>
  <si>
    <t>10 6200 223 111</t>
  </si>
  <si>
    <t>10 6200 224 111</t>
  </si>
  <si>
    <t>10 6200 225 111</t>
  </si>
  <si>
    <t>10 6550 000 114</t>
  </si>
  <si>
    <t>10 6900 000 111</t>
  </si>
  <si>
    <t>21 1111 000 421</t>
  </si>
  <si>
    <t>21 1121 000 421</t>
  </si>
  <si>
    <t>21 1131 000 421</t>
  </si>
  <si>
    <t>CO-CURR-MINOR EQUIP</t>
  </si>
  <si>
    <t>22 1221 000 421</t>
  </si>
  <si>
    <t>22 1221 030 421</t>
  </si>
  <si>
    <t>10 1111 000 411</t>
  </si>
  <si>
    <t>10 1111 001 411</t>
  </si>
  <si>
    <t>10 1111 003 411</t>
  </si>
  <si>
    <t>10 1111 016 411</t>
  </si>
  <si>
    <t>10 1111 017 411</t>
  </si>
  <si>
    <t>10 1111 018 411</t>
  </si>
  <si>
    <t>10 1111 020 411</t>
  </si>
  <si>
    <t>10 1111 021 411</t>
  </si>
  <si>
    <t>10 1111 022 411</t>
  </si>
  <si>
    <t>10 1111 023 411</t>
  </si>
  <si>
    <t>10 1111 024 411</t>
  </si>
  <si>
    <t>10 1111 025 411</t>
  </si>
  <si>
    <t>10 1111 026 411</t>
  </si>
  <si>
    <t>10 1121 000 411</t>
  </si>
  <si>
    <t>10 1121 001 411</t>
  </si>
  <si>
    <t>10 1121 002 411</t>
  </si>
  <si>
    <t>10 1121 003 411</t>
  </si>
  <si>
    <t>10 1121 005 411</t>
  </si>
  <si>
    <t>10 1121 006 411</t>
  </si>
  <si>
    <t>10 1121 007 411</t>
  </si>
  <si>
    <t>10 1121 008 411</t>
  </si>
  <si>
    <t>10 1121 009 411</t>
  </si>
  <si>
    <t>10 1121 010 411</t>
  </si>
  <si>
    <t>10 1121 011 411</t>
  </si>
  <si>
    <t>10 1121 012 411</t>
  </si>
  <si>
    <t>10 1121 018 411</t>
  </si>
  <si>
    <t>10 1131 000 411</t>
  </si>
  <si>
    <t>10 1131 001 411</t>
  </si>
  <si>
    <t>10 1131 002 411</t>
  </si>
  <si>
    <t>10 1131 003 411</t>
  </si>
  <si>
    <t>10 1131 005 411</t>
  </si>
  <si>
    <t>10 1131 006 411</t>
  </si>
  <si>
    <t>10 1131 007 411</t>
  </si>
  <si>
    <t>10 1131 008 411</t>
  </si>
  <si>
    <t>10 1131 009 411</t>
  </si>
  <si>
    <t>10 1131 010 411</t>
  </si>
  <si>
    <t>10 1131 011 411</t>
  </si>
  <si>
    <t>10 1131 012 411</t>
  </si>
  <si>
    <t>10 1131 013 411</t>
  </si>
  <si>
    <t>10 1131 018 411</t>
  </si>
  <si>
    <t>10 1141 000 411</t>
  </si>
  <si>
    <t>10 1273 000 411</t>
  </si>
  <si>
    <t>10 1273 115 411</t>
  </si>
  <si>
    <t xml:space="preserve">SUPP &amp; MATERIALS </t>
  </si>
  <si>
    <t>10 2122 000 411</t>
  </si>
  <si>
    <t>10 2139 000 411</t>
  </si>
  <si>
    <t>10 2222 000 411</t>
  </si>
  <si>
    <t>10 2227 000 411</t>
  </si>
  <si>
    <t>10 2311 000 411</t>
  </si>
  <si>
    <t>110 2314 000 411</t>
  </si>
  <si>
    <t>10 2321 000 411</t>
  </si>
  <si>
    <t>10 2410 000 411</t>
  </si>
  <si>
    <t>10 2529 000 411</t>
  </si>
  <si>
    <t>10 2545 000 411</t>
  </si>
  <si>
    <t>10 2549 000 411</t>
  </si>
  <si>
    <t>10 2559 000 411</t>
  </si>
  <si>
    <t>10 6100 211 411</t>
  </si>
  <si>
    <t>10 6100 212 411</t>
  </si>
  <si>
    <t>10 6100 213 411</t>
  </si>
  <si>
    <t>10 6100 214 411</t>
  </si>
  <si>
    <t>10 6100 215 411</t>
  </si>
  <si>
    <t>10 6200 221 411</t>
  </si>
  <si>
    <t>10 6200 222 411</t>
  </si>
  <si>
    <t>10 6200 223 411</t>
  </si>
  <si>
    <t>10 6200 224 411</t>
  </si>
  <si>
    <t>10 6200 225 411</t>
  </si>
  <si>
    <t>10 6900 000 411</t>
  </si>
  <si>
    <t>21 2559 401 413</t>
  </si>
  <si>
    <t>22 1221 000 411</t>
  </si>
  <si>
    <t>22 1221 030 411</t>
  </si>
  <si>
    <t>22 1221 031 411</t>
  </si>
  <si>
    <t>22 1222 000 411</t>
  </si>
  <si>
    <t>22 1226 000 411</t>
  </si>
  <si>
    <t>22 2739 401 413</t>
  </si>
  <si>
    <t>51 2569 000 411</t>
  </si>
  <si>
    <t>53 3900 000 111</t>
  </si>
  <si>
    <t>53 3900 000 411</t>
  </si>
  <si>
    <t>53 3900 401 413</t>
  </si>
  <si>
    <t>51 2569 000 114</t>
  </si>
  <si>
    <t>10 2222 000 425</t>
  </si>
  <si>
    <t>22 2739 000 114</t>
  </si>
  <si>
    <t>24 1111 000 111</t>
  </si>
  <si>
    <t>24 1131 000 111</t>
  </si>
  <si>
    <t>10 1111 000 412</t>
  </si>
  <si>
    <t>ELEMENTARY TECH</t>
  </si>
  <si>
    <t>10 1112 000 411</t>
  </si>
  <si>
    <t>10 1121 000 412</t>
  </si>
  <si>
    <t>10 1131 000 412</t>
  </si>
  <si>
    <t>10 1141 000 412</t>
  </si>
  <si>
    <t>10 1273 000 412</t>
  </si>
  <si>
    <t>10 1273 115 412</t>
  </si>
  <si>
    <t>10 2122 000 412</t>
  </si>
  <si>
    <t>10 2134 000 411</t>
  </si>
  <si>
    <t>10 2134 000 412</t>
  </si>
  <si>
    <t>NURSE TECH</t>
  </si>
  <si>
    <t>10 2222 000 412</t>
  </si>
  <si>
    <t>10 2227 000 412</t>
  </si>
  <si>
    <t>TECH TECH SUPPLIES</t>
  </si>
  <si>
    <t>10 2311 000 412</t>
  </si>
  <si>
    <t>BOARD TECH</t>
  </si>
  <si>
    <t>10 2321 000 412</t>
  </si>
  <si>
    <t>SUPERINTENDENT TECH</t>
  </si>
  <si>
    <t>10 2410 000 412</t>
  </si>
  <si>
    <t>PRINCIPAL TECH</t>
  </si>
  <si>
    <t>10 2529 000 412</t>
  </si>
  <si>
    <t>FISCAL TECH</t>
  </si>
  <si>
    <t>10 2549 000 412</t>
  </si>
  <si>
    <t>CUSTODIAL TECH</t>
  </si>
  <si>
    <t>10 2559 000 412</t>
  </si>
  <si>
    <t>BUS TECH</t>
  </si>
  <si>
    <t xml:space="preserve">ELEMENTARY   </t>
  </si>
  <si>
    <t>SUMMER SCHOOL</t>
  </si>
  <si>
    <t xml:space="preserve">JUNIOR HIGH SCHOOL </t>
  </si>
  <si>
    <t>HIGH SCHOOL</t>
  </si>
  <si>
    <t>SUMMER SCHOOL SUPPLIES</t>
  </si>
  <si>
    <t>JR HI TECH SUPPLIES</t>
  </si>
  <si>
    <t>HS TECH SUPPLIES</t>
  </si>
  <si>
    <t>JK  PRESCHOOL TECH</t>
  </si>
  <si>
    <t>REAP CERTIFIED</t>
  </si>
  <si>
    <t>REAP AID</t>
  </si>
  <si>
    <t>REAP TECH SUPPLIES</t>
  </si>
  <si>
    <t>TITLE I TECH SUPPLIES</t>
  </si>
  <si>
    <t xml:space="preserve"> </t>
  </si>
  <si>
    <t>JK PRESCHOOL</t>
  </si>
  <si>
    <t xml:space="preserve">TITLE I &amp; REAP </t>
  </si>
  <si>
    <t>COUNSELOR TECH</t>
  </si>
  <si>
    <t>LIBRARY  TECH</t>
  </si>
  <si>
    <t>22 1221 000 412</t>
  </si>
  <si>
    <t>SPED TECH</t>
  </si>
  <si>
    <t>22 1221 030 412</t>
  </si>
  <si>
    <t>SPED ELEMENTARY TECH</t>
  </si>
  <si>
    <t>22 1221 031 412</t>
  </si>
  <si>
    <t>JR HI &amp; HS TECH</t>
  </si>
  <si>
    <t>22 1222 000 412</t>
  </si>
  <si>
    <t>SPED SEVERE TECH</t>
  </si>
  <si>
    <t>51 2569 000 412</t>
  </si>
  <si>
    <t>FS TECH SUPPLIES</t>
  </si>
  <si>
    <t>21 6200 000 472</t>
  </si>
  <si>
    <t>21 6100 000 472</t>
  </si>
  <si>
    <t xml:space="preserve">21 5110 000 </t>
  </si>
  <si>
    <t>32 120</t>
  </si>
  <si>
    <t>UNDESIGNATED FUND BALANCE</t>
  </si>
  <si>
    <t>OPERATING TRANSFERS OUT</t>
  </si>
  <si>
    <t>32 1880</t>
  </si>
  <si>
    <t>10 6900 000 112</t>
  </si>
  <si>
    <t>AIDE</t>
  </si>
  <si>
    <t>10 1971 000</t>
  </si>
  <si>
    <t xml:space="preserve">INS PREMIUMS  </t>
  </si>
  <si>
    <t>22 1224 000 319</t>
  </si>
  <si>
    <t>22 2713 000 110</t>
  </si>
  <si>
    <t>22 2713 000 210</t>
  </si>
  <si>
    <t>22 2713 000 220</t>
  </si>
  <si>
    <t>22 2713 000 230</t>
  </si>
  <si>
    <t>22 2716 000 110</t>
  </si>
  <si>
    <t>22 2716 000 210</t>
  </si>
  <si>
    <t>22 2716 000 220</t>
  </si>
  <si>
    <t>22 2716 000 230</t>
  </si>
  <si>
    <t>22 2720 000 110</t>
  </si>
  <si>
    <t>22 2720 000 210</t>
  </si>
  <si>
    <t>22 2720 000 220</t>
  </si>
  <si>
    <t>22 2720 000 230</t>
  </si>
  <si>
    <t>FUND</t>
  </si>
  <si>
    <t>DIFFERENCE</t>
  </si>
  <si>
    <t>CAPITAL OUTLAY FUND</t>
  </si>
  <si>
    <t>BOND FUND</t>
  </si>
  <si>
    <t>FOOD SERVICE FUND</t>
  </si>
  <si>
    <t>DRIVER EDUCATION FUND</t>
  </si>
  <si>
    <t>BUDGET/REVENUE</t>
  </si>
  <si>
    <t>BUDGET/EXPENSES</t>
  </si>
  <si>
    <t>2016 REVENUE</t>
  </si>
  <si>
    <t>2016 EXPENSES</t>
  </si>
  <si>
    <t>2016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</si>
</sst>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164" formatCode="[$$-409]#,##0.00;\([$$-409]#,##0.00\)"/>
    <numFmt numFmtId="165" formatCode="#,##0.00;[Red]#,##0.00"/>
    <numFmt numFmtId="166" formatCode="#,##0.00;\(#,##0.00\)"/>
    <numFmt numFmtId="167" formatCode="&quot;$&quot;#,##0.00;[Red]&quot;$&quot;#,##0.00"/>
    <numFmt numFmtId="168" formatCode="&quot;$&quot;#,##0.00"/>
  </numFmts>
  <fonts count="8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right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49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right" vertical="top"/>
    </xf>
    <xf numFmtId="164" fontId="2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left" vertical="top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left" vertical="top"/>
    </xf>
    <xf numFmtId="164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1" fillId="0" borderId="0" xfId="0" applyFont="1" applyBorder="1"/>
    <xf numFmtId="0" fontId="0" fillId="0" borderId="0" xfId="0" applyBorder="1"/>
    <xf numFmtId="49" fontId="2" fillId="0" borderId="0" xfId="0" applyNumberFormat="1" applyFont="1" applyBorder="1" applyAlignment="1">
      <alignment horizontal="right" vertical="top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right" vertical="top"/>
    </xf>
    <xf numFmtId="165" fontId="1" fillId="0" borderId="0" xfId="0" applyNumberFormat="1" applyFont="1"/>
    <xf numFmtId="165" fontId="4" fillId="0" borderId="0" xfId="0" applyNumberFormat="1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165" fontId="1" fillId="0" borderId="0" xfId="0" applyNumberFormat="1" applyFont="1" applyBorder="1"/>
    <xf numFmtId="165" fontId="2" fillId="0" borderId="0" xfId="0" applyNumberFormat="1" applyFont="1" applyBorder="1" applyAlignment="1">
      <alignment horizontal="left" vertical="top"/>
    </xf>
    <xf numFmtId="165" fontId="4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 vertical="top"/>
    </xf>
    <xf numFmtId="166" fontId="4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top"/>
    </xf>
    <xf numFmtId="0" fontId="1" fillId="0" borderId="3" xfId="0" applyFont="1" applyBorder="1"/>
    <xf numFmtId="164" fontId="1" fillId="0" borderId="3" xfId="0" applyNumberFormat="1" applyFont="1" applyBorder="1"/>
    <xf numFmtId="0" fontId="6" fillId="0" borderId="0" xfId="0" applyFont="1"/>
    <xf numFmtId="167" fontId="0" fillId="0" borderId="0" xfId="0" applyNumberFormat="1"/>
    <xf numFmtId="0" fontId="7" fillId="2" borderId="0" xfId="0" applyFont="1" applyFill="1"/>
    <xf numFmtId="167" fontId="7" fillId="2" borderId="0" xfId="0" applyNumberFormat="1" applyFont="1" applyFill="1"/>
    <xf numFmtId="168" fontId="6" fillId="0" borderId="0" xfId="0" applyNumberFormat="1" applyFont="1"/>
    <xf numFmtId="167" fontId="6" fillId="0" borderId="0" xfId="0" applyNumberFormat="1" applyFont="1"/>
    <xf numFmtId="0" fontId="7" fillId="0" borderId="0" xfId="0" applyFont="1"/>
    <xf numFmtId="0" fontId="7" fillId="3" borderId="0" xfId="0" applyFont="1" applyFill="1"/>
    <xf numFmtId="168" fontId="7" fillId="3" borderId="0" xfId="0" applyNumberFormat="1" applyFont="1" applyFill="1"/>
    <xf numFmtId="167" fontId="7" fillId="3" borderId="0" xfId="0" applyNumberFormat="1" applyFont="1" applyFill="1"/>
    <xf numFmtId="0" fontId="7" fillId="4" borderId="0" xfId="0" applyFont="1" applyFill="1"/>
    <xf numFmtId="168" fontId="7" fillId="4" borderId="0" xfId="0" applyNumberFormat="1" applyFont="1" applyFill="1"/>
    <xf numFmtId="167" fontId="7" fillId="4" borderId="0" xfId="0" applyNumberFormat="1" applyFont="1" applyFill="1"/>
    <xf numFmtId="8" fontId="6" fillId="0" borderId="0" xfId="0" applyNumberFormat="1" applyFont="1"/>
    <xf numFmtId="164" fontId="6" fillId="0" borderId="0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VENU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D"/>
      <sheetName val="REVENUE  "/>
      <sheetName val="3 YR FUNCTION"/>
      <sheetName val="2016 SUMMARY"/>
      <sheetName val="REVENUE"/>
    </sheetNames>
    <sheetDataSet>
      <sheetData sheetId="0"/>
      <sheetData sheetId="1">
        <row r="17">
          <cell r="J17">
            <v>1549.06</v>
          </cell>
        </row>
        <row r="50">
          <cell r="I50">
            <v>2237834</v>
          </cell>
          <cell r="J50">
            <v>2397912.8699999996</v>
          </cell>
        </row>
        <row r="77">
          <cell r="I77">
            <v>968788</v>
          </cell>
          <cell r="J77">
            <v>992499.29999999993</v>
          </cell>
        </row>
        <row r="100">
          <cell r="I100">
            <v>452168</v>
          </cell>
          <cell r="J100">
            <v>472025.26</v>
          </cell>
        </row>
        <row r="116">
          <cell r="I116">
            <v>80850</v>
          </cell>
          <cell r="J116">
            <v>92125.140000000014</v>
          </cell>
        </row>
        <row r="135">
          <cell r="I135">
            <v>0</v>
          </cell>
          <cell r="J135">
            <v>78031.240000000005</v>
          </cell>
        </row>
        <row r="150">
          <cell r="I150">
            <v>165131</v>
          </cell>
          <cell r="J150">
            <v>160147.94999999998</v>
          </cell>
        </row>
        <row r="158">
          <cell r="I158">
            <v>8960</v>
          </cell>
          <cell r="J158">
            <v>5915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7"/>
  <sheetViews>
    <sheetView zoomScaleNormal="100" workbookViewId="0">
      <selection activeCell="G821" sqref="G821"/>
    </sheetView>
  </sheetViews>
  <sheetFormatPr defaultRowHeight="12.75" x14ac:dyDescent="0.2"/>
  <cols>
    <col min="1" max="1" width="17.140625" style="1" customWidth="1"/>
    <col min="2" max="2" width="2.140625" style="1" customWidth="1"/>
    <col min="3" max="3" width="37.42578125" style="1" customWidth="1"/>
    <col min="4" max="4" width="13.5703125" style="1" customWidth="1"/>
    <col min="5" max="5" width="13.42578125" style="1" customWidth="1"/>
    <col min="6" max="6" width="13.7109375" style="1" customWidth="1"/>
    <col min="7" max="7" width="16.85546875" style="1" customWidth="1"/>
    <col min="8" max="8" width="14.42578125" style="1" customWidth="1"/>
    <col min="9" max="9" width="4.7109375" style="1" customWidth="1"/>
    <col min="10" max="10" width="25.5703125" style="30" customWidth="1"/>
    <col min="11" max="11" width="36" style="1" customWidth="1"/>
    <col min="12" max="16384" width="9.140625" style="1"/>
  </cols>
  <sheetData>
    <row r="1" spans="1:11" x14ac:dyDescent="0.2">
      <c r="A1" s="2" t="s">
        <v>0</v>
      </c>
      <c r="B1" s="3"/>
      <c r="C1" s="3"/>
      <c r="D1" s="4" t="s">
        <v>1</v>
      </c>
      <c r="E1" s="5"/>
      <c r="F1" s="5"/>
    </row>
    <row r="2" spans="1:11" x14ac:dyDescent="0.2">
      <c r="A2" s="2" t="s">
        <v>2</v>
      </c>
      <c r="B2" s="3"/>
      <c r="D2" s="6"/>
      <c r="E2" s="6"/>
      <c r="F2" s="6"/>
      <c r="H2" s="3"/>
    </row>
    <row r="4" spans="1:11" x14ac:dyDescent="0.2">
      <c r="A4" s="2" t="s">
        <v>3</v>
      </c>
      <c r="B4" s="3"/>
      <c r="C4" s="2" t="s">
        <v>4</v>
      </c>
      <c r="D4" s="7" t="s">
        <v>5</v>
      </c>
      <c r="E4" s="8" t="s">
        <v>6</v>
      </c>
      <c r="F4" s="8" t="s">
        <v>7</v>
      </c>
      <c r="G4" s="8" t="s">
        <v>8</v>
      </c>
      <c r="H4" s="10" t="s">
        <v>9</v>
      </c>
    </row>
    <row r="5" spans="1:11" x14ac:dyDescent="0.2">
      <c r="E5" s="8" t="s">
        <v>10</v>
      </c>
      <c r="F5" s="8" t="s">
        <v>11</v>
      </c>
      <c r="G5" s="8" t="s">
        <v>12</v>
      </c>
    </row>
    <row r="6" spans="1:11" x14ac:dyDescent="0.2">
      <c r="A6" s="11" t="s">
        <v>13</v>
      </c>
      <c r="B6" s="4" t="s">
        <v>14</v>
      </c>
      <c r="C6" s="12"/>
    </row>
    <row r="7" spans="1:11" ht="13.5" x14ac:dyDescent="0.2">
      <c r="A7" s="13" t="s">
        <v>15</v>
      </c>
      <c r="B7" s="2" t="s">
        <v>16</v>
      </c>
      <c r="C7" s="3"/>
      <c r="J7" s="32"/>
      <c r="K7" s="24"/>
    </row>
    <row r="8" spans="1:11" ht="13.5" x14ac:dyDescent="0.2">
      <c r="A8" s="2" t="s">
        <v>983</v>
      </c>
      <c r="B8" s="24"/>
      <c r="C8" s="2" t="s">
        <v>984</v>
      </c>
      <c r="D8" s="14">
        <v>357074</v>
      </c>
      <c r="E8" s="14">
        <v>346598.74</v>
      </c>
      <c r="F8" s="14">
        <v>358700</v>
      </c>
      <c r="G8" s="14">
        <v>346680.79</v>
      </c>
      <c r="H8" s="14">
        <v>362830</v>
      </c>
      <c r="J8" s="37"/>
      <c r="K8" s="24"/>
    </row>
    <row r="9" spans="1:11" ht="13.5" x14ac:dyDescent="0.2">
      <c r="A9" s="2" t="s">
        <v>985</v>
      </c>
      <c r="B9" s="24"/>
      <c r="C9" s="2" t="s">
        <v>986</v>
      </c>
      <c r="D9" s="14">
        <v>33385</v>
      </c>
      <c r="E9" s="14">
        <v>33150.65</v>
      </c>
      <c r="F9" s="14">
        <v>31360</v>
      </c>
      <c r="G9" s="14">
        <v>31160</v>
      </c>
      <c r="H9" s="14">
        <v>36515</v>
      </c>
      <c r="J9" s="37"/>
      <c r="K9" s="24"/>
    </row>
    <row r="10" spans="1:11" ht="13.5" x14ac:dyDescent="0.2">
      <c r="A10" s="2" t="s">
        <v>987</v>
      </c>
      <c r="B10" s="24"/>
      <c r="C10" s="2" t="s">
        <v>988</v>
      </c>
      <c r="D10" s="14">
        <v>29250</v>
      </c>
      <c r="E10" s="14">
        <v>29300</v>
      </c>
      <c r="F10" s="14">
        <v>39250</v>
      </c>
      <c r="G10" s="14">
        <v>37748.71</v>
      </c>
      <c r="H10" s="14">
        <v>40705</v>
      </c>
      <c r="J10" s="37"/>
      <c r="K10" s="24"/>
    </row>
    <row r="11" spans="1:11" ht="13.5" x14ac:dyDescent="0.2">
      <c r="A11" s="2" t="s">
        <v>989</v>
      </c>
      <c r="B11" s="24"/>
      <c r="C11" s="2" t="s">
        <v>990</v>
      </c>
      <c r="D11" s="14">
        <v>0</v>
      </c>
      <c r="E11" s="14">
        <v>0</v>
      </c>
      <c r="F11" s="14">
        <v>0</v>
      </c>
      <c r="G11" s="14">
        <v>1486.72</v>
      </c>
      <c r="H11" s="14">
        <v>9570</v>
      </c>
      <c r="J11" s="37"/>
      <c r="K11" s="24"/>
    </row>
    <row r="12" spans="1:11" ht="13.5" x14ac:dyDescent="0.2">
      <c r="A12" s="2" t="s">
        <v>18</v>
      </c>
      <c r="B12" s="24"/>
      <c r="C12" s="2" t="s">
        <v>19</v>
      </c>
      <c r="D12" s="14">
        <v>300</v>
      </c>
      <c r="E12" s="14">
        <v>200</v>
      </c>
      <c r="F12" s="14">
        <v>0</v>
      </c>
      <c r="G12" s="14">
        <v>0</v>
      </c>
      <c r="H12" s="14">
        <v>0</v>
      </c>
      <c r="J12" s="37"/>
      <c r="K12" s="24"/>
    </row>
    <row r="13" spans="1:11" ht="13.5" x14ac:dyDescent="0.2">
      <c r="A13" s="2" t="s">
        <v>20</v>
      </c>
      <c r="B13" s="24"/>
      <c r="C13" s="2" t="s">
        <v>21</v>
      </c>
      <c r="D13" s="14">
        <v>9000</v>
      </c>
      <c r="E13" s="14">
        <v>11885.11</v>
      </c>
      <c r="F13" s="14">
        <v>9000</v>
      </c>
      <c r="G13" s="14">
        <v>7999.15</v>
      </c>
      <c r="H13" s="14">
        <v>9100</v>
      </c>
      <c r="J13" s="37"/>
      <c r="K13" s="24"/>
    </row>
    <row r="14" spans="1:11" ht="13.5" x14ac:dyDescent="0.2">
      <c r="A14" s="2" t="s">
        <v>22</v>
      </c>
      <c r="B14" s="24"/>
      <c r="C14" s="2" t="s">
        <v>23</v>
      </c>
      <c r="D14" s="14">
        <v>0</v>
      </c>
      <c r="E14" s="14">
        <v>1178.25</v>
      </c>
      <c r="F14" s="14">
        <v>0</v>
      </c>
      <c r="G14" s="14">
        <v>2339.0700000000002</v>
      </c>
      <c r="H14" s="14">
        <v>1775</v>
      </c>
      <c r="J14" s="37"/>
      <c r="K14" s="24"/>
    </row>
    <row r="15" spans="1:11" ht="13.5" x14ac:dyDescent="0.2">
      <c r="A15" s="2" t="s">
        <v>24</v>
      </c>
      <c r="B15" s="24"/>
      <c r="C15" s="2" t="s">
        <v>25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J15" s="37"/>
      <c r="K15" s="24"/>
    </row>
    <row r="16" spans="1:11" ht="13.5" x14ac:dyDescent="0.2">
      <c r="A16" s="2" t="s">
        <v>26</v>
      </c>
      <c r="B16" s="24"/>
      <c r="C16" s="2" t="s">
        <v>27</v>
      </c>
      <c r="D16" s="14">
        <v>26000</v>
      </c>
      <c r="E16" s="14">
        <v>25095.05</v>
      </c>
      <c r="F16" s="14">
        <v>28130</v>
      </c>
      <c r="G16" s="14">
        <v>25673.9</v>
      </c>
      <c r="H16" s="14">
        <v>28400</v>
      </c>
      <c r="J16" s="37"/>
      <c r="K16" s="24"/>
    </row>
    <row r="17" spans="1:11" ht="13.5" x14ac:dyDescent="0.2">
      <c r="A17" s="2" t="s">
        <v>28</v>
      </c>
      <c r="B17" s="24"/>
      <c r="C17" s="2" t="s">
        <v>29</v>
      </c>
      <c r="D17" s="14">
        <v>2554</v>
      </c>
      <c r="E17" s="14">
        <v>2466.88</v>
      </c>
      <c r="F17" s="14">
        <v>2400</v>
      </c>
      <c r="G17" s="14">
        <v>2316.94</v>
      </c>
      <c r="H17" s="14">
        <v>2795</v>
      </c>
      <c r="J17" s="37"/>
      <c r="K17" s="24"/>
    </row>
    <row r="18" spans="1:11" ht="13.5" x14ac:dyDescent="0.2">
      <c r="A18" s="2" t="s">
        <v>30</v>
      </c>
      <c r="B18" s="24"/>
      <c r="C18" s="2" t="s">
        <v>29</v>
      </c>
      <c r="D18" s="14">
        <v>2240</v>
      </c>
      <c r="E18" s="14">
        <v>2226.61</v>
      </c>
      <c r="F18" s="14">
        <v>3003</v>
      </c>
      <c r="G18" s="14">
        <v>2977.38</v>
      </c>
      <c r="H18" s="14">
        <v>3850</v>
      </c>
      <c r="J18" s="37"/>
      <c r="K18" s="24"/>
    </row>
    <row r="19" spans="1:11" ht="13.5" x14ac:dyDescent="0.2">
      <c r="A19" s="2" t="s">
        <v>31</v>
      </c>
      <c r="B19" s="24"/>
      <c r="C19" s="2" t="s">
        <v>32</v>
      </c>
      <c r="D19" s="14">
        <v>50</v>
      </c>
      <c r="E19" s="14">
        <v>-2.7284841053187799E-12</v>
      </c>
      <c r="F19" s="14">
        <v>50</v>
      </c>
      <c r="G19" s="14">
        <v>24190.74</v>
      </c>
      <c r="H19" s="14">
        <v>22275</v>
      </c>
      <c r="J19" s="37"/>
      <c r="K19" s="24"/>
    </row>
    <row r="20" spans="1:11" ht="13.5" x14ac:dyDescent="0.2">
      <c r="A20" s="2" t="s">
        <v>33</v>
      </c>
      <c r="B20" s="24"/>
      <c r="C20" s="2" t="s">
        <v>34</v>
      </c>
      <c r="D20" s="14">
        <v>20</v>
      </c>
      <c r="E20" s="14">
        <v>-1.13686837721616E-13</v>
      </c>
      <c r="F20" s="14">
        <v>20</v>
      </c>
      <c r="G20" s="14">
        <v>1869.6</v>
      </c>
      <c r="H20" s="14">
        <v>2195</v>
      </c>
      <c r="J20" s="37"/>
      <c r="K20" s="24"/>
    </row>
    <row r="21" spans="1:11" ht="13.5" x14ac:dyDescent="0.2">
      <c r="A21" s="2" t="s">
        <v>35</v>
      </c>
      <c r="B21" s="24"/>
      <c r="C21" s="2" t="s">
        <v>34</v>
      </c>
      <c r="D21" s="14">
        <v>30</v>
      </c>
      <c r="E21" s="14">
        <v>0</v>
      </c>
      <c r="F21" s="14">
        <v>20</v>
      </c>
      <c r="G21" s="14">
        <v>2354.11</v>
      </c>
      <c r="H21" s="14">
        <v>3020</v>
      </c>
      <c r="J21" s="37"/>
      <c r="K21" s="24"/>
    </row>
    <row r="22" spans="1:11" ht="13.5" x14ac:dyDescent="0.2">
      <c r="A22" s="2" t="s">
        <v>36</v>
      </c>
      <c r="B22" s="24"/>
      <c r="C22" s="2" t="s">
        <v>37</v>
      </c>
      <c r="D22" s="14">
        <v>84100</v>
      </c>
      <c r="E22" s="14">
        <v>90695.17</v>
      </c>
      <c r="F22" s="14">
        <v>92075</v>
      </c>
      <c r="G22" s="14">
        <v>86870.29</v>
      </c>
      <c r="H22" s="14">
        <v>93435</v>
      </c>
      <c r="J22" s="37"/>
      <c r="K22" s="24"/>
    </row>
    <row r="23" spans="1:11" ht="13.5" x14ac:dyDescent="0.2">
      <c r="A23" s="2" t="s">
        <v>38</v>
      </c>
      <c r="B23" s="24"/>
      <c r="C23" s="2" t="s">
        <v>39</v>
      </c>
      <c r="D23" s="14">
        <v>18684</v>
      </c>
      <c r="E23" s="14">
        <v>18110.669999999998</v>
      </c>
      <c r="F23" s="14">
        <v>9800</v>
      </c>
      <c r="G23" s="14">
        <v>9765.7199999999993</v>
      </c>
      <c r="H23" s="14">
        <v>9835</v>
      </c>
      <c r="J23" s="37"/>
      <c r="K23" s="24"/>
    </row>
    <row r="24" spans="1:11" ht="13.5" x14ac:dyDescent="0.2">
      <c r="A24" s="2" t="s">
        <v>40</v>
      </c>
      <c r="B24" s="24"/>
      <c r="C24" s="2" t="s">
        <v>39</v>
      </c>
      <c r="D24" s="14">
        <v>9345</v>
      </c>
      <c r="E24" s="14">
        <v>10162.24</v>
      </c>
      <c r="F24" s="14">
        <v>18000</v>
      </c>
      <c r="G24" s="14">
        <v>14615.82</v>
      </c>
      <c r="H24" s="14">
        <v>14755</v>
      </c>
      <c r="J24" s="37"/>
      <c r="K24" s="24"/>
    </row>
    <row r="25" spans="1:11" ht="13.5" x14ac:dyDescent="0.2">
      <c r="A25" s="2" t="s">
        <v>41</v>
      </c>
      <c r="B25" s="24"/>
      <c r="C25" s="2" t="s">
        <v>42</v>
      </c>
      <c r="D25" s="14">
        <v>1000</v>
      </c>
      <c r="E25" s="14">
        <v>410.56</v>
      </c>
      <c r="F25" s="14">
        <v>1000</v>
      </c>
      <c r="G25" s="14">
        <v>408.23</v>
      </c>
      <c r="H25" s="14">
        <v>1000</v>
      </c>
      <c r="J25" s="37"/>
      <c r="K25" s="24"/>
    </row>
    <row r="26" spans="1:11" ht="13.5" x14ac:dyDescent="0.2">
      <c r="A26" s="2" t="s">
        <v>43</v>
      </c>
      <c r="B26" s="24"/>
      <c r="C26" s="2" t="s">
        <v>44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J26" s="37"/>
      <c r="K26" s="24"/>
    </row>
    <row r="27" spans="1:11" ht="13.5" x14ac:dyDescent="0.2">
      <c r="A27" s="2" t="s">
        <v>45</v>
      </c>
      <c r="B27" s="24"/>
      <c r="C27" s="2" t="s">
        <v>46</v>
      </c>
      <c r="D27" s="14">
        <v>500</v>
      </c>
      <c r="E27" s="14">
        <v>200</v>
      </c>
      <c r="F27" s="14">
        <v>500</v>
      </c>
      <c r="G27" s="14">
        <v>326.5</v>
      </c>
      <c r="H27" s="14">
        <v>500</v>
      </c>
      <c r="J27" s="37"/>
      <c r="K27" s="24"/>
    </row>
    <row r="28" spans="1:11" ht="13.5" x14ac:dyDescent="0.2">
      <c r="A28" s="2" t="s">
        <v>47</v>
      </c>
      <c r="B28" s="24"/>
      <c r="C28" s="2" t="s">
        <v>48</v>
      </c>
      <c r="D28" s="14">
        <v>600</v>
      </c>
      <c r="E28" s="14">
        <v>0</v>
      </c>
      <c r="F28" s="14">
        <v>600</v>
      </c>
      <c r="G28" s="14">
        <v>43.25</v>
      </c>
      <c r="H28" s="14">
        <v>600</v>
      </c>
      <c r="J28" s="37"/>
      <c r="K28" s="24"/>
    </row>
    <row r="29" spans="1:11" ht="13.5" x14ac:dyDescent="0.2">
      <c r="A29" s="2" t="s">
        <v>49</v>
      </c>
      <c r="B29" s="24"/>
      <c r="C29" s="2" t="s">
        <v>50</v>
      </c>
      <c r="D29" s="14">
        <v>100</v>
      </c>
      <c r="E29" s="14">
        <v>0</v>
      </c>
      <c r="F29" s="14">
        <v>100</v>
      </c>
      <c r="G29" s="14">
        <v>110</v>
      </c>
      <c r="H29" s="14">
        <v>100</v>
      </c>
      <c r="J29" s="37"/>
      <c r="K29" s="24"/>
    </row>
    <row r="30" spans="1:11" ht="13.5" x14ac:dyDescent="0.2">
      <c r="A30" s="2" t="s">
        <v>51</v>
      </c>
      <c r="B30" s="24"/>
      <c r="C30" s="2" t="s">
        <v>52</v>
      </c>
      <c r="D30" s="14">
        <v>100</v>
      </c>
      <c r="E30" s="14">
        <v>0</v>
      </c>
      <c r="F30" s="14">
        <v>100</v>
      </c>
      <c r="G30" s="14">
        <v>0</v>
      </c>
      <c r="H30" s="14">
        <v>0</v>
      </c>
      <c r="J30" s="37"/>
      <c r="K30" s="24"/>
    </row>
    <row r="31" spans="1:11" ht="13.5" x14ac:dyDescent="0.2">
      <c r="A31" s="2" t="s">
        <v>53</v>
      </c>
      <c r="B31" s="24"/>
      <c r="C31" s="2" t="s">
        <v>54</v>
      </c>
      <c r="D31" s="14">
        <v>250</v>
      </c>
      <c r="E31" s="14">
        <v>469.72</v>
      </c>
      <c r="F31" s="14">
        <v>500</v>
      </c>
      <c r="G31" s="14">
        <v>1055.57</v>
      </c>
      <c r="H31" s="14">
        <v>500</v>
      </c>
      <c r="J31" s="37"/>
      <c r="K31" s="24"/>
    </row>
    <row r="32" spans="1:11" ht="13.5" x14ac:dyDescent="0.2">
      <c r="A32" s="2" t="s">
        <v>55</v>
      </c>
      <c r="B32" s="24"/>
      <c r="C32" s="2" t="s">
        <v>56</v>
      </c>
      <c r="D32" s="14">
        <v>1000</v>
      </c>
      <c r="E32" s="14">
        <v>828.02</v>
      </c>
      <c r="F32" s="14">
        <v>1000</v>
      </c>
      <c r="G32" s="14">
        <v>889.8</v>
      </c>
      <c r="H32" s="14">
        <v>1000</v>
      </c>
      <c r="J32" s="37"/>
      <c r="K32" s="24"/>
    </row>
    <row r="33" spans="1:11" ht="13.5" x14ac:dyDescent="0.2">
      <c r="A33" s="2" t="s">
        <v>57</v>
      </c>
      <c r="B33" s="24"/>
      <c r="C33" s="2" t="s">
        <v>58</v>
      </c>
      <c r="D33" s="14">
        <v>200</v>
      </c>
      <c r="E33" s="14">
        <v>0</v>
      </c>
      <c r="F33" s="14">
        <v>200</v>
      </c>
      <c r="G33" s="14">
        <v>0</v>
      </c>
      <c r="H33" s="14">
        <v>200</v>
      </c>
      <c r="J33" s="37"/>
      <c r="K33" s="24"/>
    </row>
    <row r="34" spans="1:11" ht="13.5" x14ac:dyDescent="0.2">
      <c r="A34" s="2" t="s">
        <v>59</v>
      </c>
      <c r="B34" s="24"/>
      <c r="C34" s="2" t="s">
        <v>58</v>
      </c>
      <c r="D34" s="14">
        <v>650</v>
      </c>
      <c r="E34" s="14">
        <v>636.49</v>
      </c>
      <c r="F34" s="14">
        <v>700</v>
      </c>
      <c r="G34" s="14">
        <v>701.09</v>
      </c>
      <c r="H34" s="14">
        <v>700</v>
      </c>
      <c r="J34" s="37"/>
      <c r="K34" s="24"/>
    </row>
    <row r="35" spans="1:11" ht="13.5" x14ac:dyDescent="0.2">
      <c r="A35" s="2" t="s">
        <v>60</v>
      </c>
      <c r="B35" s="24"/>
      <c r="C35" s="2" t="s">
        <v>61</v>
      </c>
      <c r="D35" s="14">
        <v>100</v>
      </c>
      <c r="E35" s="14">
        <v>0</v>
      </c>
      <c r="F35" s="14">
        <v>100</v>
      </c>
      <c r="G35" s="14">
        <v>0</v>
      </c>
      <c r="H35" s="14">
        <v>100</v>
      </c>
      <c r="J35" s="37"/>
      <c r="K35" s="24"/>
    </row>
    <row r="36" spans="1:11" ht="13.5" x14ac:dyDescent="0.2">
      <c r="A36" s="2" t="s">
        <v>62</v>
      </c>
      <c r="B36" s="24"/>
      <c r="C36" s="2" t="s">
        <v>63</v>
      </c>
      <c r="D36" s="14">
        <v>100</v>
      </c>
      <c r="E36" s="14">
        <v>0</v>
      </c>
      <c r="F36" s="14">
        <v>100</v>
      </c>
      <c r="G36" s="14">
        <v>0</v>
      </c>
      <c r="H36" s="14">
        <v>100</v>
      </c>
      <c r="J36" s="37"/>
      <c r="K36" s="24"/>
    </row>
    <row r="37" spans="1:11" ht="13.5" x14ac:dyDescent="0.2">
      <c r="A37" s="2" t="s">
        <v>64</v>
      </c>
      <c r="B37" s="24"/>
      <c r="C37" s="2" t="s">
        <v>65</v>
      </c>
      <c r="D37" s="14">
        <v>100</v>
      </c>
      <c r="E37" s="14">
        <v>202.5</v>
      </c>
      <c r="F37" s="14">
        <v>100</v>
      </c>
      <c r="G37" s="14">
        <v>453.14</v>
      </c>
      <c r="H37" s="14">
        <v>100</v>
      </c>
      <c r="J37" s="37"/>
      <c r="K37" s="24"/>
    </row>
    <row r="38" spans="1:11" ht="13.5" x14ac:dyDescent="0.2">
      <c r="A38" s="2" t="s">
        <v>1050</v>
      </c>
      <c r="B38" s="24"/>
      <c r="C38" s="2" t="s">
        <v>66</v>
      </c>
      <c r="D38" s="14">
        <v>5000</v>
      </c>
      <c r="E38" s="14">
        <v>7983.04</v>
      </c>
      <c r="F38" s="14">
        <v>6000</v>
      </c>
      <c r="G38" s="14">
        <v>1708.4</v>
      </c>
      <c r="H38" s="14">
        <v>4000</v>
      </c>
      <c r="J38" s="37"/>
      <c r="K38" s="24"/>
    </row>
    <row r="39" spans="1:11" ht="13.5" x14ac:dyDescent="0.2">
      <c r="A39" s="2" t="s">
        <v>1051</v>
      </c>
      <c r="B39" s="24"/>
      <c r="C39" s="2" t="s">
        <v>67</v>
      </c>
      <c r="D39" s="14">
        <v>325</v>
      </c>
      <c r="E39" s="14">
        <v>401.89</v>
      </c>
      <c r="F39" s="14">
        <v>400</v>
      </c>
      <c r="G39" s="14">
        <v>183.63</v>
      </c>
      <c r="H39" s="14">
        <v>400</v>
      </c>
      <c r="J39" s="37"/>
      <c r="K39" s="24"/>
    </row>
    <row r="40" spans="1:11" ht="13.5" x14ac:dyDescent="0.2">
      <c r="A40" s="2" t="s">
        <v>1052</v>
      </c>
      <c r="B40" s="24"/>
      <c r="C40" s="2" t="s">
        <v>68</v>
      </c>
      <c r="D40" s="14">
        <v>50</v>
      </c>
      <c r="E40" s="14">
        <v>58.39</v>
      </c>
      <c r="F40" s="14">
        <v>50</v>
      </c>
      <c r="G40" s="14">
        <v>239.62</v>
      </c>
      <c r="H40" s="14">
        <v>100</v>
      </c>
      <c r="J40" s="37"/>
      <c r="K40" s="24"/>
    </row>
    <row r="41" spans="1:11" ht="13.5" x14ac:dyDescent="0.2">
      <c r="A41" s="2" t="s">
        <v>1053</v>
      </c>
      <c r="B41" s="24"/>
      <c r="C41" s="2" t="s">
        <v>69</v>
      </c>
      <c r="D41" s="14">
        <v>1200</v>
      </c>
      <c r="E41" s="14">
        <v>2578.9</v>
      </c>
      <c r="F41" s="14">
        <v>1200</v>
      </c>
      <c r="G41" s="14">
        <v>370.82</v>
      </c>
      <c r="H41" s="14">
        <v>1200</v>
      </c>
      <c r="J41" s="37"/>
      <c r="K41" s="24"/>
    </row>
    <row r="42" spans="1:11" ht="13.5" x14ac:dyDescent="0.2">
      <c r="A42" s="2" t="s">
        <v>1054</v>
      </c>
      <c r="B42" s="24"/>
      <c r="C42" s="2" t="s">
        <v>70</v>
      </c>
      <c r="D42" s="14">
        <v>2400</v>
      </c>
      <c r="E42" s="14">
        <v>1256.81</v>
      </c>
      <c r="F42" s="14">
        <v>2000</v>
      </c>
      <c r="G42" s="14">
        <v>1222.8900000000001</v>
      </c>
      <c r="H42" s="14">
        <v>2000</v>
      </c>
      <c r="J42" s="37"/>
      <c r="K42" s="24"/>
    </row>
    <row r="43" spans="1:11" ht="13.5" x14ac:dyDescent="0.2">
      <c r="A43" s="2" t="s">
        <v>1055</v>
      </c>
      <c r="B43" s="24"/>
      <c r="C43" s="2" t="s">
        <v>71</v>
      </c>
      <c r="D43" s="14">
        <v>500</v>
      </c>
      <c r="E43" s="14">
        <v>376.27</v>
      </c>
      <c r="F43" s="14">
        <v>500</v>
      </c>
      <c r="G43" s="14">
        <v>273.74</v>
      </c>
      <c r="H43" s="14">
        <v>500</v>
      </c>
      <c r="J43" s="37"/>
      <c r="K43" s="24"/>
    </row>
    <row r="44" spans="1:11" ht="13.5" x14ac:dyDescent="0.2">
      <c r="A44" s="2" t="s">
        <v>1056</v>
      </c>
      <c r="B44" s="24"/>
      <c r="C44" s="2" t="s">
        <v>72</v>
      </c>
      <c r="D44" s="14">
        <v>1500</v>
      </c>
      <c r="E44" s="14">
        <v>2596.0500000000002</v>
      </c>
      <c r="F44" s="14">
        <v>1500</v>
      </c>
      <c r="G44" s="14">
        <v>217.91</v>
      </c>
      <c r="H44" s="14">
        <v>1500</v>
      </c>
      <c r="J44" s="37"/>
      <c r="K44" s="24"/>
    </row>
    <row r="45" spans="1:11" ht="13.5" x14ac:dyDescent="0.2">
      <c r="A45" s="2" t="s">
        <v>1057</v>
      </c>
      <c r="B45" s="24"/>
      <c r="C45" s="2" t="s">
        <v>73</v>
      </c>
      <c r="D45" s="14">
        <v>1500</v>
      </c>
      <c r="E45" s="14">
        <v>2062.04</v>
      </c>
      <c r="F45" s="14">
        <v>1500</v>
      </c>
      <c r="G45" s="14">
        <v>489.61</v>
      </c>
      <c r="H45" s="14">
        <v>1500</v>
      </c>
      <c r="J45" s="37"/>
      <c r="K45" s="24"/>
    </row>
    <row r="46" spans="1:11" ht="13.5" x14ac:dyDescent="0.2">
      <c r="A46" s="2" t="s">
        <v>1058</v>
      </c>
      <c r="B46" s="24"/>
      <c r="C46" s="2" t="s">
        <v>74</v>
      </c>
      <c r="D46" s="14">
        <v>1500</v>
      </c>
      <c r="E46" s="14">
        <v>812.81</v>
      </c>
      <c r="F46" s="14">
        <v>1500</v>
      </c>
      <c r="G46" s="14">
        <v>484.05</v>
      </c>
      <c r="H46" s="14">
        <v>1500</v>
      </c>
      <c r="J46" s="37"/>
      <c r="K46" s="24"/>
    </row>
    <row r="47" spans="1:11" ht="13.5" x14ac:dyDescent="0.2">
      <c r="A47" s="2" t="s">
        <v>1059</v>
      </c>
      <c r="B47" s="24"/>
      <c r="C47" s="2" t="s">
        <v>75</v>
      </c>
      <c r="D47" s="14">
        <v>800</v>
      </c>
      <c r="E47" s="14">
        <v>215.05</v>
      </c>
      <c r="F47" s="14">
        <v>800</v>
      </c>
      <c r="G47" s="14">
        <v>166.61</v>
      </c>
      <c r="H47" s="14">
        <v>800</v>
      </c>
      <c r="J47" s="37"/>
      <c r="K47" s="24"/>
    </row>
    <row r="48" spans="1:11" ht="13.5" x14ac:dyDescent="0.2">
      <c r="A48" s="2" t="s">
        <v>1060</v>
      </c>
      <c r="B48" s="24"/>
      <c r="C48" s="2" t="s">
        <v>76</v>
      </c>
      <c r="D48" s="14">
        <v>300</v>
      </c>
      <c r="E48" s="14">
        <v>104.5</v>
      </c>
      <c r="F48" s="14">
        <v>300</v>
      </c>
      <c r="G48" s="14">
        <v>108.9</v>
      </c>
      <c r="H48" s="14">
        <v>300</v>
      </c>
      <c r="J48" s="37"/>
      <c r="K48" s="24"/>
    </row>
    <row r="49" spans="1:11" ht="13.5" x14ac:dyDescent="0.2">
      <c r="A49" s="2" t="s">
        <v>1061</v>
      </c>
      <c r="B49" s="24"/>
      <c r="C49" s="2" t="s">
        <v>77</v>
      </c>
      <c r="D49" s="14">
        <v>550</v>
      </c>
      <c r="E49" s="14">
        <v>530.91</v>
      </c>
      <c r="F49" s="14">
        <v>500</v>
      </c>
      <c r="G49" s="14">
        <v>1279.6400000000001</v>
      </c>
      <c r="H49" s="14">
        <v>500</v>
      </c>
      <c r="J49" s="37"/>
      <c r="K49" s="24"/>
    </row>
    <row r="50" spans="1:11" ht="13.5" x14ac:dyDescent="0.2">
      <c r="A50" s="2" t="s">
        <v>1062</v>
      </c>
      <c r="B50" s="24"/>
      <c r="C50" s="2" t="s">
        <v>78</v>
      </c>
      <c r="D50" s="14">
        <v>450</v>
      </c>
      <c r="E50" s="14">
        <v>328</v>
      </c>
      <c r="F50" s="14">
        <v>450</v>
      </c>
      <c r="G50" s="14">
        <v>659.86</v>
      </c>
      <c r="H50" s="14">
        <v>450</v>
      </c>
      <c r="J50" s="37"/>
      <c r="K50" s="24"/>
    </row>
    <row r="51" spans="1:11" ht="13.5" x14ac:dyDescent="0.2">
      <c r="A51" s="2" t="s">
        <v>1133</v>
      </c>
      <c r="B51" s="24"/>
      <c r="C51" s="2" t="s">
        <v>1134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J51" s="37"/>
      <c r="K51" s="24"/>
    </row>
    <row r="52" spans="1:11" ht="13.5" x14ac:dyDescent="0.2">
      <c r="A52" s="2" t="s">
        <v>79</v>
      </c>
      <c r="B52" s="24"/>
      <c r="C52" s="2" t="s">
        <v>80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J52" s="37"/>
      <c r="K52" s="24"/>
    </row>
    <row r="53" spans="1:11" ht="13.5" x14ac:dyDescent="0.2">
      <c r="A53" s="2" t="s">
        <v>81</v>
      </c>
      <c r="B53" s="24"/>
      <c r="C53" s="2" t="s">
        <v>82</v>
      </c>
      <c r="D53" s="14">
        <v>500</v>
      </c>
      <c r="E53" s="14">
        <v>0</v>
      </c>
      <c r="F53" s="14">
        <v>500</v>
      </c>
      <c r="G53" s="14">
        <v>0</v>
      </c>
      <c r="H53" s="14">
        <v>500</v>
      </c>
      <c r="J53" s="37"/>
      <c r="K53" s="24"/>
    </row>
    <row r="54" spans="1:11" ht="13.5" x14ac:dyDescent="0.2">
      <c r="A54" s="13" t="s">
        <v>15</v>
      </c>
      <c r="B54" s="24"/>
      <c r="C54" s="3" t="s">
        <v>1160</v>
      </c>
      <c r="D54" s="15">
        <v>593307</v>
      </c>
      <c r="E54" s="15">
        <v>593121.320000001</v>
      </c>
      <c r="F54" s="15">
        <v>614008</v>
      </c>
      <c r="G54" s="15">
        <f>SUM(G8:G53)</f>
        <v>609442.19999999995</v>
      </c>
      <c r="H54" s="15">
        <f>SUM(H8:H53)</f>
        <v>661205</v>
      </c>
      <c r="J54" s="31">
        <f>SUM(F54-G54)</f>
        <v>4565.8000000000466</v>
      </c>
      <c r="K54" s="27"/>
    </row>
    <row r="55" spans="1:11" ht="13.5" x14ac:dyDescent="0.2">
      <c r="A55" s="13" t="s">
        <v>83</v>
      </c>
      <c r="B55" s="24"/>
      <c r="C55" s="3"/>
      <c r="J55" s="21"/>
      <c r="K55" s="28"/>
    </row>
    <row r="56" spans="1:11" ht="13.5" x14ac:dyDescent="0.2">
      <c r="A56" s="2" t="s">
        <v>0</v>
      </c>
      <c r="B56" s="24"/>
      <c r="C56" s="3"/>
      <c r="D56" s="5"/>
      <c r="E56" s="5"/>
      <c r="F56" s="5"/>
      <c r="J56" s="37"/>
      <c r="K56" s="24"/>
    </row>
    <row r="57" spans="1:11" ht="13.5" x14ac:dyDescent="0.2">
      <c r="A57" s="2" t="s">
        <v>2</v>
      </c>
      <c r="B57" s="24"/>
      <c r="D57" s="6"/>
      <c r="E57" s="6"/>
      <c r="F57" s="6"/>
      <c r="H57" s="3"/>
      <c r="J57" s="37"/>
      <c r="K57" s="24"/>
    </row>
    <row r="58" spans="1:11" ht="13.5" x14ac:dyDescent="0.2">
      <c r="B58" s="25"/>
      <c r="J58" s="37"/>
      <c r="K58" s="24"/>
    </row>
    <row r="59" spans="1:11" ht="13.5" x14ac:dyDescent="0.2">
      <c r="A59" s="2" t="s">
        <v>3</v>
      </c>
      <c r="B59" s="26"/>
      <c r="C59" s="2" t="s">
        <v>4</v>
      </c>
      <c r="D59" s="7" t="s">
        <v>5</v>
      </c>
      <c r="E59" s="8" t="s">
        <v>6</v>
      </c>
      <c r="F59" s="8" t="s">
        <v>7</v>
      </c>
      <c r="G59" s="8" t="s">
        <v>8</v>
      </c>
      <c r="H59" s="10" t="s">
        <v>9</v>
      </c>
      <c r="J59" s="37"/>
      <c r="K59" s="24"/>
    </row>
    <row r="60" spans="1:11" ht="13.5" x14ac:dyDescent="0.2">
      <c r="B60" s="24"/>
      <c r="E60" s="8" t="s">
        <v>10</v>
      </c>
      <c r="F60" s="8" t="s">
        <v>11</v>
      </c>
      <c r="G60" s="8" t="s">
        <v>12</v>
      </c>
      <c r="J60" s="37"/>
      <c r="K60" s="24"/>
    </row>
    <row r="61" spans="1:11" ht="13.5" x14ac:dyDescent="0.2">
      <c r="A61" s="2" t="s">
        <v>1007</v>
      </c>
      <c r="B61" s="24"/>
      <c r="C61" s="2" t="s">
        <v>85</v>
      </c>
      <c r="D61" s="14">
        <v>2800</v>
      </c>
      <c r="E61" s="14">
        <v>0</v>
      </c>
      <c r="F61" s="14">
        <v>2000</v>
      </c>
      <c r="G61" s="14">
        <v>2625</v>
      </c>
      <c r="H61" s="14">
        <v>2500</v>
      </c>
      <c r="J61" s="37"/>
      <c r="K61" s="27"/>
    </row>
    <row r="62" spans="1:11" ht="13.5" x14ac:dyDescent="0.2">
      <c r="A62" s="2" t="s">
        <v>86</v>
      </c>
      <c r="B62" s="24"/>
      <c r="C62" s="2" t="s">
        <v>27</v>
      </c>
      <c r="D62" s="14">
        <v>250</v>
      </c>
      <c r="E62" s="14">
        <v>0</v>
      </c>
      <c r="F62" s="14">
        <v>150</v>
      </c>
      <c r="G62" s="14">
        <v>199.09</v>
      </c>
      <c r="H62" s="14">
        <v>150</v>
      </c>
      <c r="J62" s="21"/>
      <c r="K62" s="28"/>
    </row>
    <row r="63" spans="1:11" ht="13.5" x14ac:dyDescent="0.2">
      <c r="A63" s="2" t="s">
        <v>87</v>
      </c>
      <c r="B63" s="24"/>
      <c r="C63" s="2" t="s">
        <v>32</v>
      </c>
      <c r="D63" s="14">
        <v>55</v>
      </c>
      <c r="E63" s="14">
        <v>0</v>
      </c>
      <c r="F63" s="14">
        <v>0</v>
      </c>
      <c r="G63" s="14">
        <v>31.23</v>
      </c>
      <c r="H63" s="14">
        <v>0</v>
      </c>
      <c r="J63" s="37"/>
      <c r="K63" s="24"/>
    </row>
    <row r="64" spans="1:11" ht="13.5" x14ac:dyDescent="0.2">
      <c r="A64" s="2" t="s">
        <v>88</v>
      </c>
      <c r="B64" s="24"/>
      <c r="C64" s="2" t="s">
        <v>89</v>
      </c>
      <c r="D64" s="14">
        <v>40</v>
      </c>
      <c r="E64" s="14">
        <v>40.36</v>
      </c>
      <c r="F64" s="14">
        <v>40</v>
      </c>
      <c r="G64" s="14">
        <v>130.05000000000001</v>
      </c>
      <c r="H64" s="14">
        <v>50</v>
      </c>
      <c r="J64" s="37"/>
      <c r="K64" s="24"/>
    </row>
    <row r="65" spans="1:11" ht="13.5" x14ac:dyDescent="0.2">
      <c r="A65" s="2" t="s">
        <v>1135</v>
      </c>
      <c r="B65" s="24"/>
      <c r="C65" s="2" t="s">
        <v>1164</v>
      </c>
      <c r="D65" s="14">
        <v>0</v>
      </c>
      <c r="E65" s="14">
        <v>0</v>
      </c>
      <c r="F65" s="14">
        <v>0</v>
      </c>
      <c r="G65" s="14">
        <v>24.92</v>
      </c>
      <c r="H65" s="14">
        <v>0</v>
      </c>
      <c r="J65" s="37"/>
      <c r="K65" s="24"/>
    </row>
    <row r="66" spans="1:11" ht="13.5" x14ac:dyDescent="0.2">
      <c r="A66" s="13" t="s">
        <v>83</v>
      </c>
      <c r="B66" s="24"/>
      <c r="C66" s="3" t="s">
        <v>1161</v>
      </c>
      <c r="D66" s="15">
        <v>3145</v>
      </c>
      <c r="E66" s="15">
        <v>40.36</v>
      </c>
      <c r="F66" s="15">
        <v>2190</v>
      </c>
      <c r="G66" s="15">
        <f>SUM(G61:G65)</f>
        <v>3010.2900000000004</v>
      </c>
      <c r="H66" s="15">
        <f>SUM(H61:H65)</f>
        <v>2700</v>
      </c>
      <c r="J66" s="31">
        <f>SUM(F66-G66)</f>
        <v>-820.29000000000042</v>
      </c>
      <c r="K66" s="24"/>
    </row>
    <row r="67" spans="1:11" ht="13.5" x14ac:dyDescent="0.2">
      <c r="A67" s="13" t="s">
        <v>90</v>
      </c>
      <c r="B67" s="25"/>
      <c r="C67" s="3"/>
      <c r="J67" s="37"/>
      <c r="K67" s="24"/>
    </row>
    <row r="68" spans="1:11" ht="13.5" x14ac:dyDescent="0.2">
      <c r="A68" s="2" t="s">
        <v>991</v>
      </c>
      <c r="B68" s="24"/>
      <c r="C68" s="2" t="s">
        <v>992</v>
      </c>
      <c r="D68" s="14">
        <v>124000</v>
      </c>
      <c r="E68" s="14">
        <v>114023.1</v>
      </c>
      <c r="F68" s="14">
        <v>122000</v>
      </c>
      <c r="G68" s="14">
        <v>112385.89</v>
      </c>
      <c r="H68" s="14">
        <v>131135</v>
      </c>
      <c r="J68" s="37"/>
      <c r="K68" s="24"/>
    </row>
    <row r="69" spans="1:11" ht="13.5" x14ac:dyDescent="0.2">
      <c r="A69" s="2" t="s">
        <v>92</v>
      </c>
      <c r="B69" s="24"/>
      <c r="C69" s="2" t="s">
        <v>93</v>
      </c>
      <c r="D69" s="14">
        <v>100</v>
      </c>
      <c r="E69" s="14">
        <v>0</v>
      </c>
      <c r="F69" s="14">
        <v>100</v>
      </c>
      <c r="G69" s="14">
        <v>0</v>
      </c>
      <c r="H69" s="14">
        <v>0</v>
      </c>
      <c r="J69" s="37"/>
      <c r="K69" s="24"/>
    </row>
    <row r="70" spans="1:11" ht="13.5" x14ac:dyDescent="0.2">
      <c r="A70" s="2" t="s">
        <v>94</v>
      </c>
      <c r="B70" s="24"/>
      <c r="C70" s="2" t="s">
        <v>95</v>
      </c>
      <c r="D70" s="14">
        <v>2000</v>
      </c>
      <c r="E70" s="14">
        <v>3992.82</v>
      </c>
      <c r="F70" s="14">
        <v>4000</v>
      </c>
      <c r="G70" s="14">
        <v>410</v>
      </c>
      <c r="H70" s="14">
        <v>1000</v>
      </c>
      <c r="J70" s="37"/>
      <c r="K70" s="24"/>
    </row>
    <row r="71" spans="1:11" ht="13.5" x14ac:dyDescent="0.2">
      <c r="A71" s="2" t="s">
        <v>96</v>
      </c>
      <c r="B71" s="24"/>
      <c r="C71" s="2" t="s">
        <v>97</v>
      </c>
      <c r="D71" s="14">
        <v>100</v>
      </c>
      <c r="E71" s="14">
        <v>276.25</v>
      </c>
      <c r="F71" s="14">
        <v>100</v>
      </c>
      <c r="G71" s="14">
        <v>518.75</v>
      </c>
      <c r="H71" s="14">
        <v>400</v>
      </c>
      <c r="J71" s="37"/>
      <c r="K71" s="24"/>
    </row>
    <row r="72" spans="1:11" ht="13.5" x14ac:dyDescent="0.2">
      <c r="A72" s="2" t="s">
        <v>98</v>
      </c>
      <c r="B72" s="24"/>
      <c r="C72" s="2" t="s">
        <v>25</v>
      </c>
      <c r="D72" s="14">
        <v>100</v>
      </c>
      <c r="E72" s="14">
        <v>0</v>
      </c>
      <c r="F72" s="14">
        <v>100</v>
      </c>
      <c r="G72" s="14">
        <v>0</v>
      </c>
      <c r="H72" s="14">
        <v>100</v>
      </c>
      <c r="J72" s="37"/>
      <c r="K72" s="24"/>
    </row>
    <row r="73" spans="1:11" ht="13.5" x14ac:dyDescent="0.2">
      <c r="A73" s="2" t="s">
        <v>99</v>
      </c>
      <c r="B73" s="24"/>
      <c r="C73" s="2" t="s">
        <v>29</v>
      </c>
      <c r="D73" s="14">
        <v>9486</v>
      </c>
      <c r="E73" s="14">
        <v>8743.75</v>
      </c>
      <c r="F73" s="14">
        <v>9662</v>
      </c>
      <c r="G73" s="14">
        <v>8502.9699999999993</v>
      </c>
      <c r="H73" s="14">
        <v>10110</v>
      </c>
      <c r="J73" s="37"/>
      <c r="K73" s="24"/>
    </row>
    <row r="74" spans="1:11" ht="13.5" x14ac:dyDescent="0.2">
      <c r="A74" s="2" t="s">
        <v>100</v>
      </c>
      <c r="B74" s="24"/>
      <c r="C74" s="2" t="s">
        <v>34</v>
      </c>
      <c r="D74" s="14">
        <v>50</v>
      </c>
      <c r="E74" s="14">
        <v>0</v>
      </c>
      <c r="F74" s="14">
        <v>50</v>
      </c>
      <c r="G74" s="14">
        <v>6720.22</v>
      </c>
      <c r="H74" s="14">
        <v>7930</v>
      </c>
      <c r="J74" s="37"/>
      <c r="K74" s="24"/>
    </row>
    <row r="75" spans="1:11" ht="13.5" x14ac:dyDescent="0.2">
      <c r="A75" s="2" t="s">
        <v>101</v>
      </c>
      <c r="B75" s="24"/>
      <c r="C75" s="2" t="s">
        <v>39</v>
      </c>
      <c r="D75" s="14">
        <v>37367</v>
      </c>
      <c r="E75" s="14">
        <v>29618.49</v>
      </c>
      <c r="F75" s="14">
        <v>32500</v>
      </c>
      <c r="G75" s="14">
        <v>33433.19</v>
      </c>
      <c r="H75" s="14">
        <v>35500</v>
      </c>
      <c r="J75" s="37"/>
      <c r="K75" s="24"/>
    </row>
    <row r="76" spans="1:11" ht="13.5" x14ac:dyDescent="0.2">
      <c r="A76" s="2" t="s">
        <v>102</v>
      </c>
      <c r="B76" s="24"/>
      <c r="C76" s="2" t="s">
        <v>103</v>
      </c>
      <c r="D76" s="14">
        <v>500</v>
      </c>
      <c r="E76" s="14">
        <v>410.56</v>
      </c>
      <c r="F76" s="14">
        <v>500</v>
      </c>
      <c r="G76" s="14">
        <v>408.23</v>
      </c>
      <c r="H76" s="14">
        <v>500</v>
      </c>
      <c r="J76" s="37"/>
      <c r="K76" s="24"/>
    </row>
    <row r="77" spans="1:11" ht="13.5" x14ac:dyDescent="0.2">
      <c r="A77" s="2" t="s">
        <v>104</v>
      </c>
      <c r="B77" s="24"/>
      <c r="C77" s="2" t="s">
        <v>105</v>
      </c>
      <c r="D77" s="14">
        <v>50</v>
      </c>
      <c r="E77" s="14">
        <v>0</v>
      </c>
      <c r="F77" s="14">
        <v>50</v>
      </c>
      <c r="G77" s="14">
        <v>0</v>
      </c>
      <c r="H77" s="14">
        <v>50</v>
      </c>
      <c r="J77" s="37"/>
      <c r="K77" s="24"/>
    </row>
    <row r="78" spans="1:11" ht="13.5" x14ac:dyDescent="0.2">
      <c r="A78" s="2" t="s">
        <v>106</v>
      </c>
      <c r="B78" s="24"/>
      <c r="C78" s="2" t="s">
        <v>107</v>
      </c>
      <c r="D78" s="14">
        <v>200</v>
      </c>
      <c r="E78" s="14">
        <v>140</v>
      </c>
      <c r="F78" s="14">
        <v>200</v>
      </c>
      <c r="G78" s="14">
        <v>303</v>
      </c>
      <c r="H78" s="14">
        <v>250</v>
      </c>
      <c r="J78" s="21"/>
      <c r="K78" s="24"/>
    </row>
    <row r="79" spans="1:11" ht="13.5" x14ac:dyDescent="0.2">
      <c r="A79" s="2" t="s">
        <v>108</v>
      </c>
      <c r="B79" s="24"/>
      <c r="C79" s="2" t="s">
        <v>109</v>
      </c>
      <c r="D79" s="14">
        <v>100</v>
      </c>
      <c r="E79" s="14">
        <v>113.5</v>
      </c>
      <c r="F79" s="14">
        <v>250</v>
      </c>
      <c r="G79" s="14">
        <v>371.43</v>
      </c>
      <c r="H79" s="14">
        <v>300</v>
      </c>
      <c r="J79" s="38"/>
      <c r="K79" s="3"/>
    </row>
    <row r="80" spans="1:11" ht="13.5" x14ac:dyDescent="0.2">
      <c r="A80" s="2" t="s">
        <v>110</v>
      </c>
      <c r="B80" s="24"/>
      <c r="C80" s="2" t="s">
        <v>111</v>
      </c>
      <c r="D80" s="14">
        <v>200</v>
      </c>
      <c r="E80" s="14">
        <v>226.57</v>
      </c>
      <c r="F80" s="14">
        <v>200</v>
      </c>
      <c r="G80" s="14">
        <v>0</v>
      </c>
      <c r="H80" s="14">
        <v>200</v>
      </c>
      <c r="J80" s="39"/>
    </row>
    <row r="81" spans="1:11" ht="13.5" x14ac:dyDescent="0.2">
      <c r="A81" s="2" t="s">
        <v>112</v>
      </c>
      <c r="B81" s="24"/>
      <c r="C81" s="2" t="s">
        <v>58</v>
      </c>
      <c r="D81" s="14">
        <v>1000</v>
      </c>
      <c r="E81" s="14">
        <v>771.98</v>
      </c>
      <c r="F81" s="14">
        <v>1000</v>
      </c>
      <c r="G81" s="14">
        <v>889.79</v>
      </c>
      <c r="H81" s="14">
        <v>1000</v>
      </c>
      <c r="J81" s="39"/>
      <c r="K81" s="24"/>
    </row>
    <row r="82" spans="1:11" ht="13.5" x14ac:dyDescent="0.2">
      <c r="A82" s="2" t="s">
        <v>113</v>
      </c>
      <c r="B82" s="24"/>
      <c r="C82" s="2" t="s">
        <v>114</v>
      </c>
      <c r="D82" s="14">
        <v>100</v>
      </c>
      <c r="E82" s="14">
        <v>0</v>
      </c>
      <c r="F82" s="14">
        <v>100</v>
      </c>
      <c r="G82" s="14">
        <v>0</v>
      </c>
      <c r="H82" s="14">
        <v>100</v>
      </c>
      <c r="J82" s="37"/>
    </row>
    <row r="83" spans="1:11" ht="13.5" x14ac:dyDescent="0.2">
      <c r="A83" s="2" t="s">
        <v>115</v>
      </c>
      <c r="B83" s="24"/>
      <c r="C83" s="2" t="s">
        <v>116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J83" s="37"/>
      <c r="K83" s="24"/>
    </row>
    <row r="84" spans="1:11" ht="13.5" x14ac:dyDescent="0.2">
      <c r="A84" s="2" t="s">
        <v>117</v>
      </c>
      <c r="B84" s="24"/>
      <c r="C84" s="2" t="s">
        <v>118</v>
      </c>
      <c r="D84" s="14">
        <v>100</v>
      </c>
      <c r="E84" s="14">
        <v>0</v>
      </c>
      <c r="F84" s="14">
        <v>100</v>
      </c>
      <c r="G84" s="14">
        <v>205</v>
      </c>
      <c r="H84" s="14">
        <v>100</v>
      </c>
      <c r="J84" s="37"/>
      <c r="K84" s="24"/>
    </row>
    <row r="85" spans="1:11" ht="13.5" x14ac:dyDescent="0.2">
      <c r="A85" s="2" t="s">
        <v>1063</v>
      </c>
      <c r="B85" s="24"/>
      <c r="C85" s="2" t="s">
        <v>66</v>
      </c>
      <c r="D85" s="14">
        <v>2100</v>
      </c>
      <c r="E85" s="14">
        <v>1875.81</v>
      </c>
      <c r="F85" s="14">
        <v>2100</v>
      </c>
      <c r="G85" s="14">
        <v>1297.18</v>
      </c>
      <c r="H85" s="14">
        <v>2100</v>
      </c>
      <c r="J85" s="37"/>
      <c r="K85" s="24"/>
    </row>
    <row r="86" spans="1:11" ht="13.5" x14ac:dyDescent="0.2">
      <c r="A86" s="2" t="s">
        <v>1064</v>
      </c>
      <c r="B86" s="24"/>
      <c r="C86" s="2" t="s">
        <v>119</v>
      </c>
      <c r="D86" s="14">
        <v>250</v>
      </c>
      <c r="E86" s="14">
        <v>398.38</v>
      </c>
      <c r="F86" s="14">
        <v>350</v>
      </c>
      <c r="G86" s="14">
        <v>394.76</v>
      </c>
      <c r="H86" s="14">
        <v>400</v>
      </c>
      <c r="J86" s="37"/>
      <c r="K86" s="24"/>
    </row>
    <row r="87" spans="1:11" ht="13.5" x14ac:dyDescent="0.2">
      <c r="A87" s="2" t="s">
        <v>1065</v>
      </c>
      <c r="B87" s="24"/>
      <c r="C87" s="2" t="s">
        <v>120</v>
      </c>
      <c r="D87" s="14">
        <v>2000</v>
      </c>
      <c r="E87" s="14">
        <v>700.24</v>
      </c>
      <c r="F87" s="14">
        <v>1500</v>
      </c>
      <c r="G87" s="14">
        <v>1098.23</v>
      </c>
      <c r="H87" s="14">
        <v>1100</v>
      </c>
      <c r="J87" s="37"/>
      <c r="K87" s="24"/>
    </row>
    <row r="88" spans="1:11" ht="13.5" x14ac:dyDescent="0.2">
      <c r="A88" s="2" t="s">
        <v>1066</v>
      </c>
      <c r="B88" s="24"/>
      <c r="C88" s="2" t="s">
        <v>121</v>
      </c>
      <c r="D88" s="14">
        <v>50</v>
      </c>
      <c r="E88" s="14">
        <v>0</v>
      </c>
      <c r="F88" s="14">
        <v>50</v>
      </c>
      <c r="G88" s="14">
        <v>7.47</v>
      </c>
      <c r="H88" s="14">
        <v>50</v>
      </c>
      <c r="J88" s="37"/>
      <c r="K88" s="24"/>
    </row>
    <row r="89" spans="1:11" ht="13.5" x14ac:dyDescent="0.2">
      <c r="A89" s="2" t="s">
        <v>1067</v>
      </c>
      <c r="B89" s="24"/>
      <c r="C89" s="2" t="s">
        <v>122</v>
      </c>
      <c r="D89" s="14">
        <v>500</v>
      </c>
      <c r="E89" s="14">
        <v>489.31</v>
      </c>
      <c r="F89" s="14">
        <v>500</v>
      </c>
      <c r="G89" s="14">
        <v>26.97</v>
      </c>
      <c r="H89" s="14">
        <v>500</v>
      </c>
      <c r="J89" s="37"/>
      <c r="K89" s="24"/>
    </row>
    <row r="90" spans="1:11" ht="13.5" x14ac:dyDescent="0.2">
      <c r="A90" s="2" t="s">
        <v>1068</v>
      </c>
      <c r="B90" s="24"/>
      <c r="C90" s="2" t="s">
        <v>123</v>
      </c>
      <c r="D90" s="14">
        <v>400</v>
      </c>
      <c r="E90" s="14">
        <v>0</v>
      </c>
      <c r="F90" s="14">
        <v>400</v>
      </c>
      <c r="G90" s="14">
        <v>0</v>
      </c>
      <c r="H90" s="14">
        <v>400</v>
      </c>
      <c r="J90" s="37"/>
      <c r="K90" s="24"/>
    </row>
    <row r="91" spans="1:11" ht="13.5" x14ac:dyDescent="0.2">
      <c r="A91" s="2" t="s">
        <v>1069</v>
      </c>
      <c r="B91" s="24"/>
      <c r="C91" s="2" t="s">
        <v>124</v>
      </c>
      <c r="D91" s="14">
        <v>1700</v>
      </c>
      <c r="E91" s="14">
        <v>3083.84</v>
      </c>
      <c r="F91" s="14">
        <v>2100</v>
      </c>
      <c r="G91" s="14">
        <v>1169.02</v>
      </c>
      <c r="H91" s="14">
        <v>2100</v>
      </c>
      <c r="J91" s="37"/>
      <c r="K91" s="24"/>
    </row>
    <row r="92" spans="1:11" ht="13.5" x14ac:dyDescent="0.2">
      <c r="A92" s="2" t="s">
        <v>1070</v>
      </c>
      <c r="B92" s="24"/>
      <c r="C92" s="2" t="s">
        <v>125</v>
      </c>
      <c r="D92" s="14">
        <v>150</v>
      </c>
      <c r="E92" s="14">
        <v>13.56</v>
      </c>
      <c r="F92" s="14">
        <v>150</v>
      </c>
      <c r="G92" s="14">
        <v>103.42</v>
      </c>
      <c r="H92" s="14">
        <v>150</v>
      </c>
      <c r="J92" s="37"/>
      <c r="K92" s="24"/>
    </row>
    <row r="93" spans="1:11" ht="13.5" x14ac:dyDescent="0.2">
      <c r="A93" s="2" t="s">
        <v>1071</v>
      </c>
      <c r="B93" s="24"/>
      <c r="C93" s="2" t="s">
        <v>126</v>
      </c>
      <c r="D93" s="14">
        <v>300</v>
      </c>
      <c r="E93" s="14">
        <v>100.16</v>
      </c>
      <c r="F93" s="14">
        <v>300</v>
      </c>
      <c r="G93" s="14">
        <v>76.16</v>
      </c>
      <c r="H93" s="14">
        <v>300</v>
      </c>
      <c r="J93" s="37"/>
      <c r="K93" s="24"/>
    </row>
    <row r="94" spans="1:11" ht="13.5" x14ac:dyDescent="0.2">
      <c r="A94" s="2" t="s">
        <v>1072</v>
      </c>
      <c r="B94" s="24"/>
      <c r="C94" s="2" t="s">
        <v>127</v>
      </c>
      <c r="D94" s="14">
        <v>700</v>
      </c>
      <c r="E94" s="14">
        <v>356.21</v>
      </c>
      <c r="F94" s="14">
        <v>400</v>
      </c>
      <c r="G94" s="14">
        <v>275.55</v>
      </c>
      <c r="H94" s="14">
        <v>400</v>
      </c>
      <c r="J94" s="37"/>
      <c r="K94" s="24"/>
    </row>
    <row r="95" spans="1:11" ht="13.5" x14ac:dyDescent="0.2">
      <c r="A95" s="2" t="s">
        <v>1073</v>
      </c>
      <c r="B95" s="24"/>
      <c r="C95" s="2" t="s">
        <v>128</v>
      </c>
      <c r="D95" s="14">
        <v>100</v>
      </c>
      <c r="E95" s="14">
        <v>73.84</v>
      </c>
      <c r="F95" s="14">
        <v>100</v>
      </c>
      <c r="G95" s="14">
        <v>97.39</v>
      </c>
      <c r="H95" s="14">
        <v>100</v>
      </c>
      <c r="J95" s="37"/>
      <c r="K95" s="24"/>
    </row>
    <row r="96" spans="1:11" ht="13.5" x14ac:dyDescent="0.2">
      <c r="A96" s="2" t="s">
        <v>1074</v>
      </c>
      <c r="B96" s="24"/>
      <c r="C96" s="2" t="s">
        <v>129</v>
      </c>
      <c r="D96" s="14">
        <v>150</v>
      </c>
      <c r="E96" s="14">
        <v>80</v>
      </c>
      <c r="F96" s="14">
        <v>150</v>
      </c>
      <c r="G96" s="14">
        <v>80.180000000000007</v>
      </c>
      <c r="H96" s="14">
        <v>150</v>
      </c>
      <c r="J96" s="37"/>
      <c r="K96" s="24"/>
    </row>
    <row r="97" spans="1:11" ht="13.5" x14ac:dyDescent="0.2">
      <c r="A97" s="2" t="s">
        <v>1075</v>
      </c>
      <c r="B97" s="24"/>
      <c r="C97" s="2" t="s">
        <v>130</v>
      </c>
      <c r="D97" s="14">
        <v>650</v>
      </c>
      <c r="E97" s="14">
        <v>424.05</v>
      </c>
      <c r="F97" s="14">
        <v>650</v>
      </c>
      <c r="G97" s="14">
        <v>168.99</v>
      </c>
      <c r="H97" s="14">
        <v>650</v>
      </c>
      <c r="J97" s="37"/>
      <c r="K97" s="24"/>
    </row>
    <row r="98" spans="1:11" ht="13.5" x14ac:dyDescent="0.2">
      <c r="A98" s="2" t="s">
        <v>1136</v>
      </c>
      <c r="B98" s="24"/>
      <c r="C98" s="2" t="s">
        <v>1165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J98" s="37"/>
      <c r="K98" s="24"/>
    </row>
    <row r="99" spans="1:11" ht="13.5" x14ac:dyDescent="0.2">
      <c r="A99" s="2" t="s">
        <v>131</v>
      </c>
      <c r="B99" s="24"/>
      <c r="C99" s="2" t="s">
        <v>132</v>
      </c>
      <c r="D99" s="14">
        <v>100</v>
      </c>
      <c r="E99" s="14">
        <v>0</v>
      </c>
      <c r="F99" s="14">
        <v>100</v>
      </c>
      <c r="G99" s="14">
        <v>0</v>
      </c>
      <c r="H99" s="14">
        <v>100</v>
      </c>
      <c r="J99" s="37"/>
      <c r="K99" s="24"/>
    </row>
    <row r="100" spans="1:11" ht="13.5" x14ac:dyDescent="0.2">
      <c r="A100" s="13" t="s">
        <v>90</v>
      </c>
      <c r="B100" s="24"/>
      <c r="C100" s="3" t="s">
        <v>1162</v>
      </c>
      <c r="D100" s="15">
        <v>184603</v>
      </c>
      <c r="E100" s="15">
        <v>165912.42000000001</v>
      </c>
      <c r="F100" s="15">
        <v>179762</v>
      </c>
      <c r="G100" s="15">
        <f>SUM(G68:G99)</f>
        <v>168943.79000000004</v>
      </c>
      <c r="H100" s="15">
        <f>SUM(H68:H99)</f>
        <v>197175</v>
      </c>
      <c r="J100" s="31">
        <f>SUM(F100-G100)</f>
        <v>10818.209999999963</v>
      </c>
      <c r="K100" s="24"/>
    </row>
    <row r="101" spans="1:11" ht="13.5" x14ac:dyDescent="0.2">
      <c r="A101" s="13" t="s">
        <v>133</v>
      </c>
      <c r="B101" s="24"/>
      <c r="C101" s="3"/>
      <c r="J101" s="21"/>
      <c r="K101" s="24"/>
    </row>
    <row r="102" spans="1:11" ht="13.5" x14ac:dyDescent="0.2">
      <c r="A102" s="2" t="s">
        <v>993</v>
      </c>
      <c r="B102" s="26"/>
      <c r="C102" s="2" t="s">
        <v>994</v>
      </c>
      <c r="D102" s="14">
        <v>359460</v>
      </c>
      <c r="E102" s="14">
        <v>353592.84</v>
      </c>
      <c r="F102" s="14">
        <v>311700</v>
      </c>
      <c r="G102" s="14">
        <v>317198.33</v>
      </c>
      <c r="H102" s="14">
        <v>360000</v>
      </c>
      <c r="J102" s="37"/>
      <c r="K102" s="24"/>
    </row>
    <row r="103" spans="1:11" ht="13.5" x14ac:dyDescent="0.2">
      <c r="A103" s="2" t="s">
        <v>135</v>
      </c>
      <c r="B103" s="24"/>
      <c r="C103" s="2" t="s">
        <v>93</v>
      </c>
      <c r="D103" s="14">
        <v>1000</v>
      </c>
      <c r="E103" s="14">
        <v>937.5</v>
      </c>
      <c r="F103" s="14">
        <v>1000</v>
      </c>
      <c r="G103" s="14">
        <v>300</v>
      </c>
      <c r="H103" s="14">
        <v>1000</v>
      </c>
      <c r="J103" s="37"/>
      <c r="K103" s="27"/>
    </row>
    <row r="104" spans="1:11" ht="13.5" x14ac:dyDescent="0.2">
      <c r="A104" s="2" t="s">
        <v>136</v>
      </c>
      <c r="B104" s="24"/>
      <c r="C104" s="2" t="s">
        <v>21</v>
      </c>
      <c r="D104" s="14">
        <v>9500</v>
      </c>
      <c r="E104" s="14">
        <v>15450.72</v>
      </c>
      <c r="F104" s="14">
        <v>15000</v>
      </c>
      <c r="G104" s="14">
        <v>18220.669999999998</v>
      </c>
      <c r="H104" s="14">
        <v>17000</v>
      </c>
      <c r="J104" s="37"/>
      <c r="K104" s="28"/>
    </row>
    <row r="105" spans="1:11" ht="13.5" x14ac:dyDescent="0.2">
      <c r="A105" s="2" t="s">
        <v>137</v>
      </c>
      <c r="B105" s="24"/>
      <c r="C105" s="2" t="s">
        <v>23</v>
      </c>
      <c r="D105" s="14">
        <v>250</v>
      </c>
      <c r="E105" s="14">
        <v>1976.85</v>
      </c>
      <c r="F105" s="14">
        <v>250</v>
      </c>
      <c r="G105" s="14">
        <v>2195.31</v>
      </c>
      <c r="H105" s="14">
        <v>2000</v>
      </c>
      <c r="J105" s="37"/>
      <c r="K105" s="24"/>
    </row>
    <row r="106" spans="1:11" ht="13.5" x14ac:dyDescent="0.2">
      <c r="A106" s="2" t="s">
        <v>138</v>
      </c>
      <c r="B106" s="24"/>
      <c r="C106" s="2" t="s">
        <v>25</v>
      </c>
      <c r="D106" s="14">
        <v>250</v>
      </c>
      <c r="E106" s="14">
        <v>0</v>
      </c>
      <c r="F106" s="14">
        <v>250</v>
      </c>
      <c r="G106" s="14">
        <v>0</v>
      </c>
      <c r="H106" s="14">
        <v>250</v>
      </c>
      <c r="J106" s="37"/>
      <c r="K106" s="24"/>
    </row>
    <row r="107" spans="1:11" ht="13.5" x14ac:dyDescent="0.2">
      <c r="A107" s="2" t="s">
        <v>139</v>
      </c>
      <c r="B107" s="24"/>
      <c r="C107" s="2" t="s">
        <v>27</v>
      </c>
      <c r="D107" s="14">
        <v>27999</v>
      </c>
      <c r="E107" s="14">
        <v>27267.18</v>
      </c>
      <c r="F107" s="14">
        <v>24878</v>
      </c>
      <c r="G107" s="14">
        <v>25296.43</v>
      </c>
      <c r="H107" s="14">
        <v>29000</v>
      </c>
      <c r="J107" s="37"/>
      <c r="K107" s="24"/>
    </row>
    <row r="108" spans="1:11" ht="13.5" x14ac:dyDescent="0.2">
      <c r="A108" s="2" t="s">
        <v>140</v>
      </c>
      <c r="B108" s="24"/>
      <c r="C108" s="2" t="s">
        <v>32</v>
      </c>
      <c r="D108" s="14">
        <v>100</v>
      </c>
      <c r="E108" s="14">
        <v>0</v>
      </c>
      <c r="F108" s="14">
        <v>50</v>
      </c>
      <c r="G108" s="14">
        <v>-14.68</v>
      </c>
      <c r="H108" s="14">
        <v>21720</v>
      </c>
      <c r="J108" s="37"/>
      <c r="K108" s="24"/>
    </row>
    <row r="109" spans="1:11" ht="13.5" x14ac:dyDescent="0.2">
      <c r="A109" s="2" t="s">
        <v>141</v>
      </c>
      <c r="B109" s="24"/>
      <c r="C109" s="2" t="s">
        <v>37</v>
      </c>
      <c r="D109" s="14">
        <v>85000</v>
      </c>
      <c r="E109" s="14">
        <v>82796.740000000005</v>
      </c>
      <c r="F109" s="14">
        <v>89000</v>
      </c>
      <c r="G109" s="14">
        <v>98641.82</v>
      </c>
      <c r="H109" s="14">
        <v>95500</v>
      </c>
      <c r="J109" s="37"/>
      <c r="K109" s="24"/>
    </row>
    <row r="110" spans="1:11" ht="13.5" x14ac:dyDescent="0.2">
      <c r="A110" s="2" t="s">
        <v>142</v>
      </c>
      <c r="B110" s="24"/>
      <c r="C110" s="2" t="s">
        <v>42</v>
      </c>
      <c r="D110" s="14">
        <v>500</v>
      </c>
      <c r="E110" s="14">
        <v>410.56</v>
      </c>
      <c r="F110" s="14">
        <v>500</v>
      </c>
      <c r="G110" s="14">
        <v>408.23</v>
      </c>
      <c r="H110" s="14">
        <v>500</v>
      </c>
      <c r="J110" s="37"/>
      <c r="K110" s="24"/>
    </row>
    <row r="111" spans="1:11" ht="13.5" x14ac:dyDescent="0.2">
      <c r="A111" s="2" t="s">
        <v>143</v>
      </c>
      <c r="B111" s="24"/>
      <c r="C111" s="2" t="s">
        <v>144</v>
      </c>
      <c r="D111" s="14">
        <v>200</v>
      </c>
      <c r="E111" s="14">
        <v>0</v>
      </c>
      <c r="F111" s="14">
        <v>200</v>
      </c>
      <c r="G111" s="14">
        <v>0</v>
      </c>
      <c r="H111" s="14">
        <v>200</v>
      </c>
      <c r="J111" s="37"/>
      <c r="K111" s="24"/>
    </row>
    <row r="112" spans="1:11" ht="13.5" x14ac:dyDescent="0.2">
      <c r="A112" s="2" t="s">
        <v>145</v>
      </c>
      <c r="B112" s="24"/>
      <c r="C112" s="2" t="s">
        <v>146</v>
      </c>
      <c r="D112" s="14">
        <v>500</v>
      </c>
      <c r="E112" s="14">
        <v>490</v>
      </c>
      <c r="F112" s="14">
        <v>500</v>
      </c>
      <c r="G112" s="14">
        <v>205</v>
      </c>
      <c r="H112" s="14">
        <v>250</v>
      </c>
      <c r="J112" s="37"/>
      <c r="K112" s="24"/>
    </row>
    <row r="113" spans="1:11" ht="13.5" x14ac:dyDescent="0.2">
      <c r="A113" s="2" t="s">
        <v>147</v>
      </c>
      <c r="B113" s="24"/>
      <c r="C113" s="2" t="s">
        <v>48</v>
      </c>
      <c r="D113" s="14">
        <v>100</v>
      </c>
      <c r="E113" s="14">
        <v>0</v>
      </c>
      <c r="F113" s="14">
        <v>150</v>
      </c>
      <c r="G113" s="14">
        <v>120</v>
      </c>
      <c r="H113" s="14">
        <v>150</v>
      </c>
      <c r="J113" s="37"/>
      <c r="K113" s="24"/>
    </row>
    <row r="114" spans="1:11" ht="13.5" x14ac:dyDescent="0.2">
      <c r="A114" s="2" t="s">
        <v>148</v>
      </c>
      <c r="B114" s="24"/>
      <c r="C114" s="2" t="s">
        <v>50</v>
      </c>
      <c r="D114" s="14">
        <v>2000</v>
      </c>
      <c r="E114" s="14">
        <v>7719.51</v>
      </c>
      <c r="F114" s="14">
        <v>7000</v>
      </c>
      <c r="G114" s="14">
        <v>723.12</v>
      </c>
      <c r="H114" s="14">
        <v>2000</v>
      </c>
      <c r="J114" s="37"/>
      <c r="K114" s="24"/>
    </row>
    <row r="115" spans="1:11" ht="13.5" x14ac:dyDescent="0.2">
      <c r="A115" s="2" t="s">
        <v>149</v>
      </c>
      <c r="B115" s="24"/>
      <c r="C115" s="2" t="s">
        <v>54</v>
      </c>
      <c r="D115" s="14">
        <v>300</v>
      </c>
      <c r="E115" s="14">
        <v>479.21</v>
      </c>
      <c r="F115" s="14">
        <v>300</v>
      </c>
      <c r="G115" s="14">
        <v>454.22</v>
      </c>
      <c r="H115" s="14">
        <v>300</v>
      </c>
      <c r="J115" s="37"/>
      <c r="K115" s="24"/>
    </row>
    <row r="116" spans="1:11" ht="13.5" x14ac:dyDescent="0.2">
      <c r="A116" s="2" t="s">
        <v>150</v>
      </c>
      <c r="B116" s="24"/>
      <c r="C116" s="2" t="s">
        <v>56</v>
      </c>
      <c r="D116" s="14">
        <v>700</v>
      </c>
      <c r="E116" s="14">
        <v>769.72</v>
      </c>
      <c r="F116" s="14">
        <v>800</v>
      </c>
      <c r="G116" s="14">
        <v>897.14</v>
      </c>
      <c r="H116" s="14">
        <v>800</v>
      </c>
      <c r="J116" s="37"/>
      <c r="K116" s="24"/>
    </row>
    <row r="117" spans="1:11" ht="13.5" x14ac:dyDescent="0.2">
      <c r="A117" s="2" t="s">
        <v>151</v>
      </c>
      <c r="B117" s="24"/>
      <c r="C117" s="2" t="s">
        <v>61</v>
      </c>
      <c r="D117" s="14">
        <v>100</v>
      </c>
      <c r="E117" s="14">
        <v>0</v>
      </c>
      <c r="F117" s="14">
        <v>100</v>
      </c>
      <c r="G117" s="14">
        <v>0</v>
      </c>
      <c r="H117" s="14">
        <v>100</v>
      </c>
      <c r="J117" s="37"/>
      <c r="K117" s="24"/>
    </row>
    <row r="118" spans="1:11" ht="13.5" x14ac:dyDescent="0.2">
      <c r="A118" s="2" t="s">
        <v>152</v>
      </c>
      <c r="B118" s="24"/>
      <c r="C118" s="2" t="s">
        <v>153</v>
      </c>
      <c r="D118" s="14">
        <v>4750</v>
      </c>
      <c r="E118" s="14">
        <v>4098.79</v>
      </c>
      <c r="F118" s="14">
        <v>4500</v>
      </c>
      <c r="G118" s="14">
        <v>2723</v>
      </c>
      <c r="H118" s="14">
        <v>4500</v>
      </c>
      <c r="J118" s="37"/>
      <c r="K118" s="24"/>
    </row>
    <row r="119" spans="1:11" ht="13.5" x14ac:dyDescent="0.2">
      <c r="A119" s="2" t="s">
        <v>154</v>
      </c>
      <c r="B119" s="24"/>
      <c r="C119" s="2" t="s">
        <v>65</v>
      </c>
      <c r="D119" s="14">
        <v>1200</v>
      </c>
      <c r="E119" s="14">
        <v>610</v>
      </c>
      <c r="F119" s="14">
        <v>1200</v>
      </c>
      <c r="G119" s="14">
        <v>840</v>
      </c>
      <c r="H119" s="14">
        <v>1200</v>
      </c>
      <c r="J119" s="37"/>
      <c r="K119" s="24"/>
    </row>
    <row r="120" spans="1:11" ht="13.5" x14ac:dyDescent="0.2">
      <c r="A120" s="2" t="s">
        <v>1076</v>
      </c>
      <c r="B120" s="24"/>
      <c r="C120" s="2" t="s">
        <v>66</v>
      </c>
      <c r="D120" s="14">
        <v>4000</v>
      </c>
      <c r="E120" s="14">
        <v>2264.77</v>
      </c>
      <c r="F120" s="14">
        <v>4000</v>
      </c>
      <c r="G120" s="14">
        <v>1762.87</v>
      </c>
      <c r="H120" s="14">
        <v>2000</v>
      </c>
      <c r="J120" s="37"/>
      <c r="K120" s="24"/>
    </row>
    <row r="121" spans="1:11" ht="13.5" x14ac:dyDescent="0.2">
      <c r="A121" s="2" t="s">
        <v>1077</v>
      </c>
      <c r="B121" s="24"/>
      <c r="C121" s="2" t="s">
        <v>155</v>
      </c>
      <c r="D121" s="14">
        <v>500</v>
      </c>
      <c r="E121" s="14">
        <v>782.57</v>
      </c>
      <c r="F121" s="14">
        <v>850</v>
      </c>
      <c r="G121" s="14">
        <v>471.44</v>
      </c>
      <c r="H121" s="14">
        <v>850</v>
      </c>
      <c r="J121" s="37"/>
      <c r="K121" s="24"/>
    </row>
    <row r="122" spans="1:11" ht="13.5" x14ac:dyDescent="0.2">
      <c r="A122" s="2" t="s">
        <v>1078</v>
      </c>
      <c r="B122" s="24"/>
      <c r="C122" s="2" t="s">
        <v>156</v>
      </c>
      <c r="D122" s="14">
        <v>2000</v>
      </c>
      <c r="E122" s="14">
        <v>1131.9000000000001</v>
      </c>
      <c r="F122" s="14">
        <v>1500</v>
      </c>
      <c r="G122" s="14">
        <v>1353.15</v>
      </c>
      <c r="H122" s="14">
        <v>1500</v>
      </c>
      <c r="J122" s="37"/>
      <c r="K122" s="24"/>
    </row>
    <row r="123" spans="1:11" ht="13.5" x14ac:dyDescent="0.2">
      <c r="A123" s="2" t="s">
        <v>1079</v>
      </c>
      <c r="B123" s="24"/>
      <c r="C123" s="2" t="s">
        <v>157</v>
      </c>
      <c r="D123" s="14">
        <v>50</v>
      </c>
      <c r="E123" s="14">
        <v>0</v>
      </c>
      <c r="F123" s="14">
        <v>50</v>
      </c>
      <c r="G123" s="14">
        <v>0</v>
      </c>
      <c r="H123" s="14">
        <v>50</v>
      </c>
      <c r="J123" s="37"/>
      <c r="K123" s="24"/>
    </row>
    <row r="124" spans="1:11" ht="13.5" x14ac:dyDescent="0.2">
      <c r="A124" s="2" t="s">
        <v>1080</v>
      </c>
      <c r="B124" s="24"/>
      <c r="C124" s="2" t="s">
        <v>158</v>
      </c>
      <c r="D124" s="14">
        <v>800</v>
      </c>
      <c r="E124" s="14">
        <v>2031.35</v>
      </c>
      <c r="F124" s="14">
        <v>1500</v>
      </c>
      <c r="G124" s="14">
        <v>988.64</v>
      </c>
      <c r="H124" s="14">
        <v>1000</v>
      </c>
      <c r="J124" s="37"/>
      <c r="K124" s="24"/>
    </row>
    <row r="125" spans="1:11" ht="13.5" x14ac:dyDescent="0.2">
      <c r="A125" s="2" t="s">
        <v>1081</v>
      </c>
      <c r="B125" s="24"/>
      <c r="C125" s="2" t="s">
        <v>159</v>
      </c>
      <c r="D125" s="14">
        <v>250</v>
      </c>
      <c r="E125" s="14">
        <v>0</v>
      </c>
      <c r="F125" s="14">
        <v>250</v>
      </c>
      <c r="G125" s="14">
        <v>145.44999999999999</v>
      </c>
      <c r="H125" s="14">
        <v>250</v>
      </c>
      <c r="J125" s="37"/>
      <c r="K125" s="24"/>
    </row>
    <row r="126" spans="1:11" ht="13.5" x14ac:dyDescent="0.2">
      <c r="A126" s="2" t="s">
        <v>1082</v>
      </c>
      <c r="B126" s="24"/>
      <c r="C126" s="2" t="s">
        <v>124</v>
      </c>
      <c r="D126" s="14">
        <v>3000</v>
      </c>
      <c r="E126" s="14">
        <v>2712.92</v>
      </c>
      <c r="F126" s="14">
        <v>3000</v>
      </c>
      <c r="G126" s="14">
        <v>1044.3599999999999</v>
      </c>
      <c r="H126" s="14">
        <v>2000</v>
      </c>
      <c r="J126" s="37"/>
      <c r="K126" s="24"/>
    </row>
    <row r="127" spans="1:11" ht="13.5" x14ac:dyDescent="0.2">
      <c r="A127" s="2" t="s">
        <v>1083</v>
      </c>
      <c r="B127" s="24"/>
      <c r="C127" s="2" t="s">
        <v>160</v>
      </c>
      <c r="D127" s="14">
        <v>3000</v>
      </c>
      <c r="E127" s="14">
        <v>1320.58</v>
      </c>
      <c r="F127" s="14">
        <v>2000</v>
      </c>
      <c r="G127" s="14">
        <v>2447.5300000000002</v>
      </c>
      <c r="H127" s="14">
        <v>2000</v>
      </c>
      <c r="J127" s="37"/>
      <c r="K127" s="24"/>
    </row>
    <row r="128" spans="1:11" ht="13.5" x14ac:dyDescent="0.2">
      <c r="A128" s="2" t="s">
        <v>1084</v>
      </c>
      <c r="B128" s="24"/>
      <c r="C128" s="2" t="s">
        <v>161</v>
      </c>
      <c r="D128" s="14">
        <v>600</v>
      </c>
      <c r="E128" s="14">
        <v>616.08000000000004</v>
      </c>
      <c r="F128" s="14">
        <v>700</v>
      </c>
      <c r="G128" s="14">
        <v>544.20000000000005</v>
      </c>
      <c r="H128" s="14">
        <v>700</v>
      </c>
      <c r="J128" s="37"/>
      <c r="K128" s="24"/>
    </row>
    <row r="129" spans="1:11" ht="13.5" x14ac:dyDescent="0.2">
      <c r="A129" s="2" t="s">
        <v>1085</v>
      </c>
      <c r="B129" s="24"/>
      <c r="C129" s="2" t="s">
        <v>162</v>
      </c>
      <c r="D129" s="14">
        <v>750</v>
      </c>
      <c r="E129" s="14">
        <v>1873.6</v>
      </c>
      <c r="F129" s="14">
        <v>1500</v>
      </c>
      <c r="G129" s="14">
        <v>317.67</v>
      </c>
      <c r="H129" s="14">
        <v>1500</v>
      </c>
      <c r="J129" s="37"/>
      <c r="K129" s="24"/>
    </row>
    <row r="130" spans="1:11" ht="13.5" x14ac:dyDescent="0.2">
      <c r="A130" s="2" t="s">
        <v>1086</v>
      </c>
      <c r="B130" s="24"/>
      <c r="C130" s="2" t="s">
        <v>163</v>
      </c>
      <c r="D130" s="14">
        <v>500</v>
      </c>
      <c r="E130" s="14">
        <v>0</v>
      </c>
      <c r="F130" s="14">
        <v>500</v>
      </c>
      <c r="G130" s="14">
        <v>108.5</v>
      </c>
      <c r="H130" s="14">
        <v>500</v>
      </c>
      <c r="J130" s="37"/>
      <c r="K130" s="24"/>
    </row>
    <row r="131" spans="1:11" ht="13.5" x14ac:dyDescent="0.2">
      <c r="A131" s="2" t="s">
        <v>1087</v>
      </c>
      <c r="B131" s="24"/>
      <c r="C131" s="2" t="s">
        <v>164</v>
      </c>
      <c r="D131" s="14">
        <v>150</v>
      </c>
      <c r="E131" s="14">
        <v>452.32</v>
      </c>
      <c r="F131" s="14">
        <v>500</v>
      </c>
      <c r="G131" s="14">
        <v>242.93</v>
      </c>
      <c r="H131" s="14">
        <v>500</v>
      </c>
      <c r="J131" s="37"/>
      <c r="K131" s="24"/>
    </row>
    <row r="132" spans="1:11" ht="13.5" x14ac:dyDescent="0.2">
      <c r="A132" s="2" t="s">
        <v>1088</v>
      </c>
      <c r="B132" s="24"/>
      <c r="C132" s="2" t="s">
        <v>165</v>
      </c>
      <c r="D132" s="14">
        <v>50</v>
      </c>
      <c r="E132" s="14">
        <v>0</v>
      </c>
      <c r="F132" s="14">
        <v>50</v>
      </c>
      <c r="G132" s="14">
        <v>0</v>
      </c>
      <c r="H132" s="14">
        <v>50</v>
      </c>
      <c r="J132" s="37"/>
      <c r="K132" s="24"/>
    </row>
    <row r="133" spans="1:11" ht="13.5" x14ac:dyDescent="0.2">
      <c r="A133" s="2" t="s">
        <v>1089</v>
      </c>
      <c r="B133" s="24"/>
      <c r="C133" s="2" t="s">
        <v>166</v>
      </c>
      <c r="D133" s="14">
        <v>600</v>
      </c>
      <c r="E133" s="14">
        <v>472.82</v>
      </c>
      <c r="F133" s="14">
        <v>600</v>
      </c>
      <c r="G133" s="14">
        <v>322.45</v>
      </c>
      <c r="H133" s="14">
        <v>600</v>
      </c>
      <c r="J133" s="37"/>
      <c r="K133" s="24"/>
    </row>
    <row r="134" spans="1:11" ht="13.5" x14ac:dyDescent="0.2">
      <c r="A134" s="2" t="s">
        <v>1137</v>
      </c>
      <c r="B134" s="24"/>
      <c r="C134" s="2" t="s">
        <v>1166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J134" s="37"/>
      <c r="K134" s="24"/>
    </row>
    <row r="135" spans="1:11" ht="13.5" x14ac:dyDescent="0.2">
      <c r="A135" s="2" t="s">
        <v>167</v>
      </c>
      <c r="B135" s="24"/>
      <c r="C135" s="2" t="s">
        <v>82</v>
      </c>
      <c r="D135" s="14">
        <v>100</v>
      </c>
      <c r="E135" s="14">
        <v>0</v>
      </c>
      <c r="F135" s="14">
        <v>0</v>
      </c>
      <c r="G135" s="14">
        <v>0</v>
      </c>
      <c r="H135" s="14">
        <v>0</v>
      </c>
      <c r="J135" s="37"/>
      <c r="K135" s="24"/>
    </row>
    <row r="136" spans="1:11" ht="13.5" x14ac:dyDescent="0.2">
      <c r="A136" s="13" t="s">
        <v>133</v>
      </c>
      <c r="B136" s="24"/>
      <c r="C136" s="3" t="s">
        <v>1163</v>
      </c>
      <c r="D136" s="15">
        <v>510259</v>
      </c>
      <c r="E136" s="15">
        <v>510258.53</v>
      </c>
      <c r="F136" s="15">
        <v>474378</v>
      </c>
      <c r="G136" s="15">
        <f>SUM(G102:G135)</f>
        <v>477957.78</v>
      </c>
      <c r="H136" s="15">
        <f>SUM(H102:H135)</f>
        <v>549970</v>
      </c>
      <c r="J136" s="31">
        <f>SUM(F136-G136)</f>
        <v>-3579.7800000000279</v>
      </c>
      <c r="K136" s="40"/>
    </row>
    <row r="137" spans="1:11" ht="13.5" x14ac:dyDescent="0.2">
      <c r="A137" s="13" t="s">
        <v>1008</v>
      </c>
      <c r="B137" s="24"/>
      <c r="C137" s="3"/>
      <c r="J137" s="1"/>
      <c r="K137" s="40"/>
    </row>
    <row r="138" spans="1:11" ht="13.5" x14ac:dyDescent="0.2">
      <c r="A138" s="2" t="s">
        <v>1009</v>
      </c>
      <c r="B138" s="24"/>
      <c r="C138" s="2" t="s">
        <v>170</v>
      </c>
      <c r="D138" s="14">
        <v>35860</v>
      </c>
      <c r="E138" s="14">
        <v>35615</v>
      </c>
      <c r="F138" s="14">
        <v>36860</v>
      </c>
      <c r="G138" s="14">
        <v>38016.65</v>
      </c>
      <c r="H138" s="14">
        <v>32280</v>
      </c>
      <c r="J138" s="31"/>
      <c r="K138" s="37"/>
    </row>
    <row r="139" spans="1:11" ht="13.5" x14ac:dyDescent="0.2">
      <c r="A139" s="2" t="s">
        <v>1010</v>
      </c>
      <c r="B139" s="24"/>
      <c r="C139" s="2" t="s">
        <v>95</v>
      </c>
      <c r="D139" s="14">
        <v>150</v>
      </c>
      <c r="E139" s="14">
        <v>0</v>
      </c>
      <c r="F139" s="14">
        <v>100</v>
      </c>
      <c r="G139" s="14">
        <v>330</v>
      </c>
      <c r="H139" s="14">
        <v>400</v>
      </c>
      <c r="J139" s="31"/>
      <c r="K139" s="37"/>
    </row>
    <row r="140" spans="1:11" ht="13.5" x14ac:dyDescent="0.2">
      <c r="A140" s="2" t="s">
        <v>1011</v>
      </c>
      <c r="B140" s="24"/>
      <c r="C140" s="2" t="s">
        <v>29</v>
      </c>
      <c r="D140" s="14">
        <v>2756</v>
      </c>
      <c r="E140" s="14">
        <v>2724.47</v>
      </c>
      <c r="F140" s="14">
        <v>2828</v>
      </c>
      <c r="G140" s="14">
        <v>2939.33</v>
      </c>
      <c r="H140" s="14">
        <v>2500</v>
      </c>
      <c r="J140" s="31"/>
      <c r="K140" s="37"/>
    </row>
    <row r="141" spans="1:11" ht="13.5" x14ac:dyDescent="0.2">
      <c r="A141" s="2" t="s">
        <v>1012</v>
      </c>
      <c r="B141" s="24"/>
      <c r="C141" s="2" t="s">
        <v>34</v>
      </c>
      <c r="D141" s="14">
        <v>100</v>
      </c>
      <c r="E141" s="14">
        <v>136.96</v>
      </c>
      <c r="F141" s="14">
        <v>50</v>
      </c>
      <c r="G141" s="14">
        <v>0.97</v>
      </c>
      <c r="H141" s="14">
        <v>1940</v>
      </c>
      <c r="J141" s="31"/>
      <c r="K141" s="37"/>
    </row>
    <row r="142" spans="1:11" ht="13.5" x14ac:dyDescent="0.2">
      <c r="A142" s="2" t="s">
        <v>1013</v>
      </c>
      <c r="B142" s="2"/>
      <c r="C142" s="2" t="s">
        <v>39</v>
      </c>
      <c r="D142" s="14">
        <v>9342</v>
      </c>
      <c r="E142" s="14">
        <v>8995.9599999999991</v>
      </c>
      <c r="F142" s="14">
        <v>9740</v>
      </c>
      <c r="G142" s="14">
        <v>9666.9599999999991</v>
      </c>
      <c r="H142" s="14">
        <v>9831</v>
      </c>
      <c r="J142" s="31"/>
      <c r="K142" s="37"/>
    </row>
    <row r="143" spans="1:11" ht="13.5" x14ac:dyDescent="0.2">
      <c r="A143" s="2" t="s">
        <v>1014</v>
      </c>
      <c r="B143" s="2"/>
      <c r="C143" s="2" t="s">
        <v>58</v>
      </c>
      <c r="D143" s="14">
        <v>40</v>
      </c>
      <c r="E143" s="14">
        <v>0</v>
      </c>
      <c r="F143" s="14">
        <v>0</v>
      </c>
      <c r="G143" s="14">
        <v>119.68</v>
      </c>
      <c r="H143" s="14">
        <v>150</v>
      </c>
      <c r="J143" s="31"/>
      <c r="K143" s="37"/>
    </row>
    <row r="144" spans="1:11" ht="13.5" x14ac:dyDescent="0.2">
      <c r="A144" s="2" t="s">
        <v>1015</v>
      </c>
      <c r="C144" s="2" t="s">
        <v>118</v>
      </c>
      <c r="D144" s="14">
        <v>40</v>
      </c>
      <c r="E144" s="14">
        <v>420</v>
      </c>
      <c r="F144" s="14">
        <v>40</v>
      </c>
      <c r="G144" s="14">
        <v>10</v>
      </c>
      <c r="H144" s="14">
        <v>40</v>
      </c>
      <c r="J144" s="33"/>
      <c r="K144" s="37"/>
    </row>
    <row r="145" spans="1:11" ht="13.5" x14ac:dyDescent="0.2">
      <c r="A145" s="2" t="s">
        <v>1090</v>
      </c>
      <c r="B145" s="24"/>
      <c r="C145" s="2" t="s">
        <v>171</v>
      </c>
      <c r="D145" s="14">
        <v>500</v>
      </c>
      <c r="E145" s="14">
        <v>990.43</v>
      </c>
      <c r="F145" s="14">
        <v>550</v>
      </c>
      <c r="G145" s="14">
        <v>553.91999999999996</v>
      </c>
      <c r="H145" s="14">
        <v>550</v>
      </c>
      <c r="J145" s="31"/>
      <c r="K145" s="37"/>
    </row>
    <row r="146" spans="1:11" ht="13.5" x14ac:dyDescent="0.2">
      <c r="A146" s="2" t="s">
        <v>1138</v>
      </c>
      <c r="B146" s="24"/>
      <c r="C146" s="2" t="s">
        <v>1167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J146" s="31"/>
      <c r="K146" s="37"/>
    </row>
    <row r="147" spans="1:11" ht="13.5" x14ac:dyDescent="0.2">
      <c r="A147" s="13" t="s">
        <v>1008</v>
      </c>
      <c r="C147" s="3" t="s">
        <v>1173</v>
      </c>
      <c r="D147" s="15">
        <v>48788</v>
      </c>
      <c r="E147" s="15">
        <v>48882.82</v>
      </c>
      <c r="F147" s="15">
        <v>50168</v>
      </c>
      <c r="G147" s="15">
        <f>SUM(G138:G146)</f>
        <v>51637.51</v>
      </c>
      <c r="H147" s="15">
        <f>SUM(H138:H146)</f>
        <v>47691</v>
      </c>
      <c r="J147" s="31">
        <f>SUM(F147-G147)</f>
        <v>-1469.510000000002</v>
      </c>
      <c r="K147" s="37"/>
    </row>
    <row r="148" spans="1:11" ht="13.5" x14ac:dyDescent="0.2">
      <c r="A148" s="13" t="s">
        <v>172</v>
      </c>
      <c r="B148" s="24"/>
      <c r="C148" s="3"/>
      <c r="J148" s="33"/>
      <c r="K148" s="37"/>
    </row>
    <row r="149" spans="1:11" ht="13.5" x14ac:dyDescent="0.2">
      <c r="A149" s="2" t="s">
        <v>995</v>
      </c>
      <c r="B149" s="24"/>
      <c r="C149" s="2" t="s">
        <v>996</v>
      </c>
      <c r="D149" s="14">
        <v>38780</v>
      </c>
      <c r="E149" s="14">
        <v>38060.370000000003</v>
      </c>
      <c r="F149" s="14">
        <v>39500</v>
      </c>
      <c r="G149" s="14">
        <v>23020.6</v>
      </c>
      <c r="H149" s="14">
        <v>42265</v>
      </c>
      <c r="J149" s="34"/>
      <c r="K149" s="21"/>
    </row>
    <row r="150" spans="1:11" ht="13.5" x14ac:dyDescent="0.2">
      <c r="A150" s="2" t="s">
        <v>997</v>
      </c>
      <c r="B150" s="24"/>
      <c r="C150" s="17" t="s">
        <v>1168</v>
      </c>
      <c r="D150" s="14">
        <v>28000</v>
      </c>
      <c r="E150" s="14">
        <v>27474.11</v>
      </c>
      <c r="F150" s="14">
        <v>28000</v>
      </c>
      <c r="G150" s="14">
        <v>26898.7</v>
      </c>
      <c r="H150" s="14">
        <v>19820</v>
      </c>
      <c r="J150" s="35"/>
      <c r="K150" s="37"/>
    </row>
    <row r="151" spans="1:11" ht="13.5" x14ac:dyDescent="0.2">
      <c r="A151" s="2" t="s">
        <v>998</v>
      </c>
      <c r="B151" s="24"/>
      <c r="C151" s="17" t="s">
        <v>1169</v>
      </c>
      <c r="D151" s="14">
        <v>0</v>
      </c>
      <c r="E151" s="14">
        <v>0</v>
      </c>
      <c r="F151" s="14">
        <v>0</v>
      </c>
      <c r="G151" s="14">
        <v>1486.7</v>
      </c>
      <c r="H151" s="14">
        <v>9570</v>
      </c>
      <c r="J151" s="35"/>
      <c r="K151" s="37"/>
    </row>
    <row r="152" spans="1:11" ht="13.5" x14ac:dyDescent="0.2">
      <c r="A152" s="2" t="s">
        <v>174</v>
      </c>
      <c r="B152" s="24"/>
      <c r="C152" s="2" t="s">
        <v>175</v>
      </c>
      <c r="D152" s="14">
        <v>2967</v>
      </c>
      <c r="E152" s="14">
        <v>2886.52</v>
      </c>
      <c r="F152" s="14">
        <v>3022</v>
      </c>
      <c r="G152" s="14">
        <v>1675.91</v>
      </c>
      <c r="H152" s="14">
        <v>3235</v>
      </c>
      <c r="J152" s="31"/>
      <c r="K152" s="37"/>
    </row>
    <row r="153" spans="1:11" ht="13.5" x14ac:dyDescent="0.2">
      <c r="A153" s="2" t="s">
        <v>176</v>
      </c>
      <c r="B153" s="24"/>
      <c r="C153" s="2" t="s">
        <v>177</v>
      </c>
      <c r="D153" s="14">
        <v>2150</v>
      </c>
      <c r="E153" s="14">
        <v>2099.04</v>
      </c>
      <c r="F153" s="14">
        <v>2142</v>
      </c>
      <c r="G153" s="14">
        <v>2155.2399999999998</v>
      </c>
      <c r="H153" s="14">
        <v>2250</v>
      </c>
      <c r="J153" s="31"/>
      <c r="K153" s="37"/>
    </row>
    <row r="154" spans="1:11" ht="13.5" x14ac:dyDescent="0.2">
      <c r="A154" s="2" t="s">
        <v>178</v>
      </c>
      <c r="B154" s="24"/>
      <c r="C154" s="2" t="s">
        <v>32</v>
      </c>
      <c r="D154" s="14">
        <v>2800</v>
      </c>
      <c r="E154" s="14">
        <v>2268.65</v>
      </c>
      <c r="F154" s="14">
        <v>2370</v>
      </c>
      <c r="G154" s="14">
        <v>394.28</v>
      </c>
      <c r="H154" s="14">
        <v>2540</v>
      </c>
      <c r="J154" s="31"/>
      <c r="K154" s="37"/>
    </row>
    <row r="155" spans="1:11" ht="13.5" x14ac:dyDescent="0.2">
      <c r="A155" s="2" t="s">
        <v>179</v>
      </c>
      <c r="B155" s="24"/>
      <c r="C155" s="2" t="s">
        <v>180</v>
      </c>
      <c r="D155" s="14">
        <v>700</v>
      </c>
      <c r="E155" s="14">
        <v>630.78</v>
      </c>
      <c r="F155" s="14">
        <v>1680</v>
      </c>
      <c r="G155" s="14">
        <v>659.11</v>
      </c>
      <c r="H155" s="14">
        <v>575</v>
      </c>
      <c r="J155" s="31"/>
      <c r="K155" s="37"/>
    </row>
    <row r="156" spans="1:11" ht="13.5" x14ac:dyDescent="0.2">
      <c r="A156" s="2" t="s">
        <v>181</v>
      </c>
      <c r="B156" s="24"/>
      <c r="C156" s="2" t="s">
        <v>89</v>
      </c>
      <c r="D156" s="14">
        <v>9342</v>
      </c>
      <c r="E156" s="14">
        <v>7816.36</v>
      </c>
      <c r="F156" s="14">
        <v>9740</v>
      </c>
      <c r="G156" s="14">
        <v>10360.44</v>
      </c>
      <c r="H156" s="14">
        <v>9835</v>
      </c>
      <c r="J156" s="31"/>
      <c r="K156" s="37"/>
    </row>
    <row r="157" spans="1:11" ht="13.5" x14ac:dyDescent="0.2">
      <c r="A157" s="2" t="s">
        <v>182</v>
      </c>
      <c r="B157" s="24"/>
      <c r="C157" s="2" t="s">
        <v>183</v>
      </c>
      <c r="D157" s="14">
        <v>4671</v>
      </c>
      <c r="E157" s="14">
        <v>5146.47</v>
      </c>
      <c r="F157" s="14">
        <v>5200</v>
      </c>
      <c r="G157" s="14">
        <v>5264.24</v>
      </c>
      <c r="H157" s="14">
        <v>5200</v>
      </c>
      <c r="J157" s="31"/>
      <c r="K157" s="37"/>
    </row>
    <row r="158" spans="1:11" ht="13.5" x14ac:dyDescent="0.2">
      <c r="A158" s="2" t="s">
        <v>184</v>
      </c>
      <c r="B158" s="24"/>
      <c r="C158" s="2" t="s">
        <v>185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J158" s="31"/>
      <c r="K158" s="37"/>
    </row>
    <row r="159" spans="1:11" ht="13.5" x14ac:dyDescent="0.2">
      <c r="A159" s="2" t="s">
        <v>186</v>
      </c>
      <c r="B159" s="24"/>
      <c r="C159" s="2" t="s">
        <v>187</v>
      </c>
      <c r="D159" s="14">
        <v>6500</v>
      </c>
      <c r="E159" s="14">
        <v>5902.2</v>
      </c>
      <c r="F159" s="14">
        <v>0</v>
      </c>
      <c r="G159" s="14">
        <v>0</v>
      </c>
      <c r="H159" s="14">
        <v>0</v>
      </c>
      <c r="J159" s="31"/>
      <c r="K159" s="37"/>
    </row>
    <row r="160" spans="1:11" ht="13.5" x14ac:dyDescent="0.2">
      <c r="A160" s="2" t="s">
        <v>188</v>
      </c>
      <c r="B160" s="24"/>
      <c r="C160" s="2" t="s">
        <v>65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J160" s="31"/>
      <c r="K160" s="37"/>
    </row>
    <row r="161" spans="1:11" ht="13.5" x14ac:dyDescent="0.2">
      <c r="A161" s="2" t="s">
        <v>189</v>
      </c>
      <c r="B161" s="24"/>
      <c r="C161" s="2" t="s">
        <v>190</v>
      </c>
      <c r="D161" s="14">
        <v>200</v>
      </c>
      <c r="E161" s="14">
        <v>222</v>
      </c>
      <c r="F161" s="14">
        <v>200</v>
      </c>
      <c r="G161" s="14">
        <v>500</v>
      </c>
      <c r="H161" s="14">
        <v>500</v>
      </c>
      <c r="J161" s="31"/>
      <c r="K161" s="37"/>
    </row>
    <row r="162" spans="1:11" ht="13.5" x14ac:dyDescent="0.2">
      <c r="A162" s="2" t="s">
        <v>1091</v>
      </c>
      <c r="B162" s="24"/>
      <c r="C162" s="2" t="s">
        <v>66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J162" s="31"/>
      <c r="K162" s="37"/>
    </row>
    <row r="163" spans="1:11" ht="13.5" x14ac:dyDescent="0.2">
      <c r="A163" s="2" t="s">
        <v>1092</v>
      </c>
      <c r="B163" s="25"/>
      <c r="C163" s="2" t="s">
        <v>191</v>
      </c>
      <c r="D163" s="14">
        <v>400</v>
      </c>
      <c r="E163" s="14">
        <v>27.34</v>
      </c>
      <c r="F163" s="14">
        <v>400</v>
      </c>
      <c r="G163" s="14">
        <v>477.74</v>
      </c>
      <c r="H163" s="14">
        <v>500</v>
      </c>
      <c r="J163" s="31"/>
      <c r="K163" s="37"/>
    </row>
    <row r="164" spans="1:11" ht="13.5" x14ac:dyDescent="0.2">
      <c r="A164" s="2" t="s">
        <v>1139</v>
      </c>
      <c r="B164" s="25"/>
      <c r="C164" s="2" t="s">
        <v>1171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" t="s">
        <v>1172</v>
      </c>
      <c r="J164" s="31"/>
      <c r="K164" s="37"/>
    </row>
    <row r="165" spans="1:11" ht="13.5" x14ac:dyDescent="0.2">
      <c r="A165" s="2" t="s">
        <v>1140</v>
      </c>
      <c r="B165" s="25"/>
      <c r="C165" s="2" t="s">
        <v>1170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J165" s="31"/>
      <c r="K165" s="37"/>
    </row>
    <row r="166" spans="1:11" ht="13.5" x14ac:dyDescent="0.2">
      <c r="A166" s="2" t="s">
        <v>192</v>
      </c>
      <c r="B166" s="24"/>
      <c r="C166" s="2" t="s">
        <v>193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J166" s="31"/>
      <c r="K166" s="37"/>
    </row>
    <row r="167" spans="1:11" ht="13.5" x14ac:dyDescent="0.2">
      <c r="A167" s="13" t="s">
        <v>172</v>
      </c>
      <c r="B167" s="24"/>
      <c r="C167" s="3" t="s">
        <v>1174</v>
      </c>
      <c r="D167" s="15">
        <v>96510</v>
      </c>
      <c r="E167" s="15">
        <v>92533.84</v>
      </c>
      <c r="F167" s="15">
        <v>92254</v>
      </c>
      <c r="G167" s="15">
        <f>SUM(G149:G166)</f>
        <v>72892.960000000006</v>
      </c>
      <c r="H167" s="15">
        <f>SUM(H149:H166)</f>
        <v>96290</v>
      </c>
      <c r="J167" s="31">
        <f>SUM(F167-G167)</f>
        <v>19361.039999999994</v>
      </c>
      <c r="K167" s="37"/>
    </row>
    <row r="168" spans="1:11" ht="13.5" x14ac:dyDescent="0.2">
      <c r="A168" s="13" t="s">
        <v>194</v>
      </c>
      <c r="B168" s="24"/>
      <c r="C168" s="3"/>
      <c r="J168" s="31"/>
      <c r="K168" s="37"/>
    </row>
    <row r="169" spans="1:11" ht="13.5" x14ac:dyDescent="0.2">
      <c r="A169" s="2" t="s">
        <v>1016</v>
      </c>
      <c r="B169" s="25"/>
      <c r="C169" s="2" t="s">
        <v>196</v>
      </c>
      <c r="D169" s="14">
        <v>37312</v>
      </c>
      <c r="E169" s="14">
        <v>37050</v>
      </c>
      <c r="F169" s="14">
        <v>38060</v>
      </c>
      <c r="G169" s="14">
        <v>38057.14</v>
      </c>
      <c r="H169" s="14">
        <v>43415</v>
      </c>
      <c r="J169" s="31"/>
      <c r="K169" s="37"/>
    </row>
    <row r="170" spans="1:11" ht="13.5" x14ac:dyDescent="0.2">
      <c r="A170" s="2" t="s">
        <v>197</v>
      </c>
      <c r="B170" s="3"/>
      <c r="C170" s="2" t="s">
        <v>21</v>
      </c>
      <c r="D170" s="14">
        <v>0</v>
      </c>
      <c r="E170" s="14">
        <v>0</v>
      </c>
      <c r="F170" s="14">
        <v>0</v>
      </c>
      <c r="G170" s="14">
        <v>3867.12</v>
      </c>
      <c r="H170" s="14">
        <v>0</v>
      </c>
      <c r="J170" s="31"/>
      <c r="K170" s="37"/>
    </row>
    <row r="171" spans="1:11" ht="13.5" x14ac:dyDescent="0.2">
      <c r="A171" s="2" t="s">
        <v>198</v>
      </c>
      <c r="B171" s="3"/>
      <c r="C171" s="2" t="s">
        <v>23</v>
      </c>
      <c r="D171" s="14">
        <v>130</v>
      </c>
      <c r="E171" s="14">
        <v>0</v>
      </c>
      <c r="F171" s="14">
        <v>120</v>
      </c>
      <c r="G171" s="14">
        <v>300</v>
      </c>
      <c r="H171" s="14">
        <v>120</v>
      </c>
      <c r="J171" s="31"/>
      <c r="K171" s="37"/>
    </row>
    <row r="172" spans="1:11" ht="13.5" x14ac:dyDescent="0.2">
      <c r="A172" s="2" t="s">
        <v>199</v>
      </c>
      <c r="B172" s="3"/>
      <c r="C172" s="2" t="s">
        <v>27</v>
      </c>
      <c r="D172" s="14">
        <v>2865</v>
      </c>
      <c r="E172" s="14">
        <v>2784.15</v>
      </c>
      <c r="F172" s="14">
        <v>3227</v>
      </c>
      <c r="G172" s="14">
        <v>2921.21</v>
      </c>
      <c r="H172" s="14">
        <v>3325</v>
      </c>
      <c r="J172" s="31"/>
      <c r="K172" s="21"/>
    </row>
    <row r="173" spans="1:11" ht="13.5" x14ac:dyDescent="0.2">
      <c r="A173" s="2" t="s">
        <v>200</v>
      </c>
      <c r="B173" s="3"/>
      <c r="C173" s="2" t="s">
        <v>32</v>
      </c>
      <c r="D173" s="14">
        <v>50</v>
      </c>
      <c r="E173" s="14">
        <v>-2.2737367544323201E-13</v>
      </c>
      <c r="F173" s="14">
        <v>50</v>
      </c>
      <c r="G173" s="14">
        <v>0.36</v>
      </c>
      <c r="H173" s="14">
        <v>2605</v>
      </c>
      <c r="J173" s="31"/>
      <c r="K173" s="37"/>
    </row>
    <row r="174" spans="1:11" ht="13.5" x14ac:dyDescent="0.2">
      <c r="A174" s="2" t="s">
        <v>201</v>
      </c>
      <c r="B174" s="3"/>
      <c r="C174" s="2" t="s">
        <v>37</v>
      </c>
      <c r="D174" s="14">
        <v>9342</v>
      </c>
      <c r="E174" s="14">
        <v>9427.68</v>
      </c>
      <c r="F174" s="14">
        <v>9740</v>
      </c>
      <c r="G174" s="14">
        <v>9873.69</v>
      </c>
      <c r="H174" s="14">
        <v>9835</v>
      </c>
      <c r="J174" s="31"/>
      <c r="K174" s="37"/>
    </row>
    <row r="175" spans="1:11" ht="13.5" x14ac:dyDescent="0.2">
      <c r="A175" s="2" t="s">
        <v>202</v>
      </c>
      <c r="B175" s="3"/>
      <c r="C175" s="2" t="s">
        <v>42</v>
      </c>
      <c r="D175" s="14">
        <v>0</v>
      </c>
      <c r="E175" s="14">
        <v>277.31</v>
      </c>
      <c r="F175" s="14">
        <v>100</v>
      </c>
      <c r="G175" s="14">
        <v>408.23</v>
      </c>
      <c r="H175" s="14">
        <v>400</v>
      </c>
      <c r="J175" s="31"/>
      <c r="K175" s="37"/>
    </row>
    <row r="176" spans="1:11" ht="13.5" x14ac:dyDescent="0.2">
      <c r="A176" s="2" t="s">
        <v>203</v>
      </c>
      <c r="B176" s="3"/>
      <c r="C176" s="2" t="s">
        <v>146</v>
      </c>
      <c r="D176" s="14">
        <v>800</v>
      </c>
      <c r="E176" s="14">
        <v>474</v>
      </c>
      <c r="F176" s="14">
        <v>800</v>
      </c>
      <c r="G176" s="14">
        <v>239</v>
      </c>
      <c r="H176" s="14">
        <v>400</v>
      </c>
      <c r="J176" s="31"/>
      <c r="K176" s="37"/>
    </row>
    <row r="177" spans="1:11" ht="13.5" x14ac:dyDescent="0.2">
      <c r="A177" s="2" t="s">
        <v>204</v>
      </c>
      <c r="B177" s="3"/>
      <c r="C177" s="2" t="s">
        <v>54</v>
      </c>
      <c r="D177" s="14">
        <v>450</v>
      </c>
      <c r="E177" s="14">
        <v>228</v>
      </c>
      <c r="F177" s="14">
        <v>300</v>
      </c>
      <c r="G177" s="14">
        <v>0</v>
      </c>
      <c r="H177" s="14">
        <v>250</v>
      </c>
      <c r="J177" s="31"/>
      <c r="K177" s="37"/>
    </row>
    <row r="178" spans="1:11" ht="13.5" x14ac:dyDescent="0.2">
      <c r="A178" s="2" t="s">
        <v>205</v>
      </c>
      <c r="B178" s="3"/>
      <c r="C178" s="2" t="s">
        <v>56</v>
      </c>
      <c r="D178" s="14">
        <v>300</v>
      </c>
      <c r="E178" s="14">
        <v>142.66</v>
      </c>
      <c r="F178" s="14">
        <v>300</v>
      </c>
      <c r="G178" s="14">
        <v>60.98</v>
      </c>
      <c r="H178" s="14">
        <v>100</v>
      </c>
      <c r="J178" s="31"/>
      <c r="K178" s="37"/>
    </row>
    <row r="179" spans="1:11" ht="13.5" x14ac:dyDescent="0.2">
      <c r="A179" s="2" t="s">
        <v>1094</v>
      </c>
      <c r="B179" s="3"/>
      <c r="C179" s="2" t="s">
        <v>66</v>
      </c>
      <c r="D179" s="14">
        <v>450</v>
      </c>
      <c r="E179" s="14">
        <v>138.44</v>
      </c>
      <c r="F179" s="14">
        <v>400</v>
      </c>
      <c r="G179" s="14">
        <v>389.1</v>
      </c>
      <c r="H179" s="14">
        <v>400</v>
      </c>
      <c r="J179" s="31"/>
      <c r="K179" s="37"/>
    </row>
    <row r="180" spans="1:11" ht="13.5" x14ac:dyDescent="0.2">
      <c r="A180" s="2" t="s">
        <v>1141</v>
      </c>
      <c r="B180" s="3"/>
      <c r="C180" s="2" t="s">
        <v>1175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J180" s="31"/>
      <c r="K180" s="37"/>
    </row>
    <row r="181" spans="1:11" ht="13.5" x14ac:dyDescent="0.2">
      <c r="A181" s="13" t="s">
        <v>194</v>
      </c>
      <c r="B181" s="2" t="s">
        <v>195</v>
      </c>
      <c r="C181" s="3"/>
      <c r="D181" s="15">
        <v>51699</v>
      </c>
      <c r="E181" s="15">
        <v>50522.239999999998</v>
      </c>
      <c r="F181" s="15">
        <v>53097</v>
      </c>
      <c r="G181" s="15">
        <f>SUM(G169:G180)</f>
        <v>56116.830000000009</v>
      </c>
      <c r="H181" s="15">
        <f>SUM(H169:H180)</f>
        <v>60850</v>
      </c>
      <c r="J181" s="31">
        <f>SUM(F181-G181)</f>
        <v>-3019.830000000009</v>
      </c>
      <c r="K181" s="37"/>
    </row>
    <row r="182" spans="1:11" ht="13.5" x14ac:dyDescent="0.2">
      <c r="A182" s="13" t="s">
        <v>206</v>
      </c>
      <c r="B182" s="2" t="s">
        <v>207</v>
      </c>
      <c r="C182" s="3"/>
      <c r="J182" s="31"/>
      <c r="K182" s="37"/>
    </row>
    <row r="183" spans="1:11" ht="13.5" x14ac:dyDescent="0.2">
      <c r="A183" s="2" t="s">
        <v>1017</v>
      </c>
      <c r="B183" s="3"/>
      <c r="C183" s="2" t="s">
        <v>17</v>
      </c>
      <c r="D183" s="14">
        <v>10105</v>
      </c>
      <c r="E183" s="14">
        <v>10150.620000000001</v>
      </c>
      <c r="F183" s="14">
        <v>10500</v>
      </c>
      <c r="G183" s="14">
        <v>10413.86</v>
      </c>
      <c r="H183" s="14">
        <v>11675</v>
      </c>
      <c r="J183" s="31"/>
      <c r="K183" s="37"/>
    </row>
    <row r="184" spans="1:11" ht="13.5" x14ac:dyDescent="0.2">
      <c r="A184" s="2" t="s">
        <v>208</v>
      </c>
      <c r="B184" s="3"/>
      <c r="C184" s="2" t="s">
        <v>97</v>
      </c>
      <c r="D184" s="14">
        <v>0</v>
      </c>
      <c r="E184" s="14">
        <v>0</v>
      </c>
      <c r="F184" s="14">
        <v>0</v>
      </c>
      <c r="G184" s="14">
        <v>125</v>
      </c>
      <c r="H184" s="14">
        <v>0</v>
      </c>
      <c r="J184" s="33"/>
      <c r="K184" s="37"/>
    </row>
    <row r="185" spans="1:11" ht="13.5" x14ac:dyDescent="0.2">
      <c r="A185" s="2" t="s">
        <v>209</v>
      </c>
      <c r="B185" s="3"/>
      <c r="C185" s="2" t="s">
        <v>29</v>
      </c>
      <c r="D185" s="14">
        <v>775</v>
      </c>
      <c r="E185" s="14">
        <v>767.54</v>
      </c>
      <c r="F185" s="14">
        <v>804</v>
      </c>
      <c r="G185" s="14">
        <v>797.24</v>
      </c>
      <c r="H185" s="14">
        <v>820</v>
      </c>
      <c r="J185" s="31"/>
      <c r="K185" s="37"/>
    </row>
    <row r="186" spans="1:11" ht="13.5" x14ac:dyDescent="0.2">
      <c r="A186" s="2" t="s">
        <v>210</v>
      </c>
      <c r="B186" s="3"/>
      <c r="C186" s="2" t="s">
        <v>34</v>
      </c>
      <c r="D186" s="14">
        <v>600</v>
      </c>
      <c r="E186" s="14">
        <v>-8.5265128291211997E-14</v>
      </c>
      <c r="F186" s="14">
        <v>50</v>
      </c>
      <c r="G186" s="14">
        <v>515.85</v>
      </c>
      <c r="H186" s="14">
        <v>645</v>
      </c>
      <c r="J186" s="31"/>
      <c r="K186" s="37"/>
    </row>
    <row r="187" spans="1:11" ht="13.5" x14ac:dyDescent="0.2">
      <c r="A187" s="2" t="s">
        <v>211</v>
      </c>
      <c r="B187" s="3"/>
      <c r="C187" s="2" t="s">
        <v>39</v>
      </c>
      <c r="D187" s="14">
        <v>2336</v>
      </c>
      <c r="E187" s="14">
        <v>2359.9699999999998</v>
      </c>
      <c r="F187" s="14">
        <v>2500</v>
      </c>
      <c r="G187" s="14">
        <v>2431.65</v>
      </c>
      <c r="H187" s="14">
        <v>2460</v>
      </c>
      <c r="J187" s="31"/>
      <c r="K187" s="37"/>
    </row>
    <row r="188" spans="1:11" ht="13.5" x14ac:dyDescent="0.2">
      <c r="A188" s="2" t="s">
        <v>212</v>
      </c>
      <c r="B188" s="3"/>
      <c r="C188" s="2" t="s">
        <v>107</v>
      </c>
      <c r="D188" s="14">
        <v>200</v>
      </c>
      <c r="E188" s="14">
        <v>103.25</v>
      </c>
      <c r="F188" s="14">
        <v>200</v>
      </c>
      <c r="G188" s="14">
        <v>130</v>
      </c>
      <c r="H188" s="14">
        <v>200</v>
      </c>
      <c r="J188" s="31"/>
      <c r="K188" s="21"/>
    </row>
    <row r="189" spans="1:11" ht="13.5" x14ac:dyDescent="0.2">
      <c r="A189" s="2" t="s">
        <v>213</v>
      </c>
      <c r="B189" s="3"/>
      <c r="C189" s="2" t="s">
        <v>111</v>
      </c>
      <c r="D189" s="14">
        <v>100</v>
      </c>
      <c r="E189" s="14">
        <v>83.38</v>
      </c>
      <c r="F189" s="14">
        <v>100</v>
      </c>
      <c r="G189" s="14">
        <v>110.45</v>
      </c>
      <c r="H189" s="14">
        <v>100</v>
      </c>
      <c r="J189" s="31"/>
      <c r="K189" s="37"/>
    </row>
    <row r="190" spans="1:11" ht="13.5" x14ac:dyDescent="0.2">
      <c r="A190" s="2" t="s">
        <v>1142</v>
      </c>
      <c r="B190" s="3"/>
      <c r="C190" s="2" t="s">
        <v>1093</v>
      </c>
      <c r="D190" s="14">
        <v>400</v>
      </c>
      <c r="E190" s="14">
        <v>555.61</v>
      </c>
      <c r="F190" s="14">
        <v>600</v>
      </c>
      <c r="G190" s="14">
        <v>276.25</v>
      </c>
      <c r="H190" s="14">
        <v>600</v>
      </c>
      <c r="J190" s="31"/>
      <c r="K190" s="37"/>
    </row>
    <row r="191" spans="1:11" ht="13.5" x14ac:dyDescent="0.2">
      <c r="A191" s="2" t="s">
        <v>1143</v>
      </c>
      <c r="B191" s="3"/>
      <c r="C191" s="2" t="s">
        <v>1144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J191" s="31"/>
      <c r="K191" s="37"/>
    </row>
    <row r="192" spans="1:11" ht="13.5" x14ac:dyDescent="0.2">
      <c r="A192" s="13" t="s">
        <v>206</v>
      </c>
      <c r="B192" s="2" t="s">
        <v>207</v>
      </c>
      <c r="C192" s="3"/>
      <c r="D192" s="15">
        <v>14516</v>
      </c>
      <c r="E192" s="15">
        <v>14020.37</v>
      </c>
      <c r="F192" s="15">
        <v>14754</v>
      </c>
      <c r="G192" s="15">
        <f>SUM(G183:G191)</f>
        <v>14800.300000000001</v>
      </c>
      <c r="H192" s="15">
        <f>SUM(H183:H191)</f>
        <v>16500</v>
      </c>
      <c r="J192" s="31">
        <f>SUM(F192-G192)</f>
        <v>-46.300000000001091</v>
      </c>
      <c r="K192" s="37"/>
    </row>
    <row r="193" spans="1:11" ht="13.5" x14ac:dyDescent="0.2">
      <c r="A193" s="13" t="s">
        <v>215</v>
      </c>
      <c r="B193" s="2" t="s">
        <v>216</v>
      </c>
      <c r="C193" s="3"/>
      <c r="J193" s="31"/>
      <c r="K193" s="37"/>
    </row>
    <row r="194" spans="1:11" ht="13.5" x14ac:dyDescent="0.2">
      <c r="A194" s="2" t="s">
        <v>217</v>
      </c>
      <c r="B194" s="3"/>
      <c r="C194" s="2" t="s">
        <v>218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J194" s="31"/>
      <c r="K194" s="37"/>
    </row>
    <row r="195" spans="1:11" ht="13.5" x14ac:dyDescent="0.2">
      <c r="A195" s="2" t="s">
        <v>1095</v>
      </c>
      <c r="B195" s="3"/>
      <c r="C195" s="2" t="s">
        <v>219</v>
      </c>
      <c r="D195" s="14">
        <v>700</v>
      </c>
      <c r="E195" s="14">
        <v>0</v>
      </c>
      <c r="F195" s="14">
        <v>700</v>
      </c>
      <c r="G195" s="14">
        <v>0</v>
      </c>
      <c r="H195" s="14">
        <v>500</v>
      </c>
      <c r="J195" s="31"/>
      <c r="K195" s="37"/>
    </row>
    <row r="196" spans="1:11" ht="13.5" x14ac:dyDescent="0.2">
      <c r="A196" s="13" t="s">
        <v>215</v>
      </c>
      <c r="B196" s="2" t="s">
        <v>216</v>
      </c>
      <c r="C196" s="3"/>
      <c r="D196" s="15">
        <v>700</v>
      </c>
      <c r="E196" s="15">
        <v>0</v>
      </c>
      <c r="F196" s="15">
        <v>700</v>
      </c>
      <c r="G196" s="15">
        <v>0</v>
      </c>
      <c r="H196" s="15">
        <f>SUM(H194:H195)</f>
        <v>500</v>
      </c>
      <c r="J196" s="31">
        <f>SUM(F196-G196)</f>
        <v>700</v>
      </c>
      <c r="K196" s="37"/>
    </row>
    <row r="197" spans="1:11" ht="13.5" x14ac:dyDescent="0.2">
      <c r="A197" s="13" t="s">
        <v>220</v>
      </c>
      <c r="B197" s="2" t="s">
        <v>221</v>
      </c>
      <c r="C197" s="3"/>
      <c r="J197" s="31"/>
      <c r="K197" s="37"/>
    </row>
    <row r="198" spans="1:11" ht="13.5" x14ac:dyDescent="0.2">
      <c r="A198" s="2" t="s">
        <v>222</v>
      </c>
      <c r="B198" s="3"/>
      <c r="C198" s="2" t="s">
        <v>105</v>
      </c>
      <c r="D198" s="14">
        <v>1500</v>
      </c>
      <c r="E198" s="14">
        <v>0</v>
      </c>
      <c r="F198" s="14">
        <v>500</v>
      </c>
      <c r="G198" s="14">
        <v>0</v>
      </c>
      <c r="H198" s="14">
        <v>0</v>
      </c>
      <c r="J198" s="31"/>
      <c r="K198" s="37"/>
    </row>
    <row r="199" spans="1:11" ht="13.5" x14ac:dyDescent="0.2">
      <c r="A199" s="2" t="s">
        <v>223</v>
      </c>
      <c r="B199" s="3"/>
      <c r="C199" s="2" t="s">
        <v>1030</v>
      </c>
      <c r="D199" s="14">
        <v>5500</v>
      </c>
      <c r="E199" s="14">
        <v>7000</v>
      </c>
      <c r="F199" s="14">
        <v>5500</v>
      </c>
      <c r="G199" s="14">
        <v>0</v>
      </c>
      <c r="H199" s="14">
        <v>5000</v>
      </c>
      <c r="J199" s="31"/>
      <c r="K199" s="37"/>
    </row>
    <row r="200" spans="1:11" ht="13.5" x14ac:dyDescent="0.2">
      <c r="A200" s="13" t="s">
        <v>220</v>
      </c>
      <c r="B200" s="2" t="s">
        <v>221</v>
      </c>
      <c r="C200" s="3"/>
      <c r="D200" s="15">
        <v>7000</v>
      </c>
      <c r="E200" s="15">
        <v>7000</v>
      </c>
      <c r="F200" s="15">
        <v>6000</v>
      </c>
      <c r="G200" s="15">
        <v>0</v>
      </c>
      <c r="H200" s="15">
        <f>SUM(H198:H199)</f>
        <v>5000</v>
      </c>
      <c r="J200" s="31">
        <f>SUM(F200-G200)</f>
        <v>6000</v>
      </c>
      <c r="K200" s="21"/>
    </row>
    <row r="201" spans="1:11" ht="13.5" x14ac:dyDescent="0.2">
      <c r="A201" s="13" t="s">
        <v>224</v>
      </c>
      <c r="B201" s="2" t="s">
        <v>225</v>
      </c>
      <c r="C201" s="3"/>
      <c r="J201" s="31"/>
      <c r="K201" s="37"/>
    </row>
    <row r="202" spans="1:11" ht="13.5" x14ac:dyDescent="0.2">
      <c r="A202" s="2" t="s">
        <v>999</v>
      </c>
      <c r="B202" s="3"/>
      <c r="C202" s="2" t="s">
        <v>1000</v>
      </c>
      <c r="D202" s="14">
        <v>0</v>
      </c>
      <c r="E202" s="14">
        <v>0</v>
      </c>
      <c r="F202" s="14">
        <v>10000</v>
      </c>
      <c r="G202" s="14">
        <v>1773.75</v>
      </c>
      <c r="H202" s="14">
        <v>10000</v>
      </c>
      <c r="J202" s="31"/>
      <c r="K202" s="37"/>
    </row>
    <row r="203" spans="1:11" ht="13.5" x14ac:dyDescent="0.2">
      <c r="A203" s="2" t="s">
        <v>226</v>
      </c>
      <c r="B203" s="3"/>
      <c r="C203" s="2" t="s">
        <v>29</v>
      </c>
      <c r="D203" s="14">
        <v>0</v>
      </c>
      <c r="E203" s="14">
        <v>0</v>
      </c>
      <c r="F203" s="14">
        <v>765</v>
      </c>
      <c r="G203" s="14">
        <v>135.69</v>
      </c>
      <c r="H203" s="14">
        <v>765</v>
      </c>
      <c r="J203" s="31"/>
      <c r="K203" s="37"/>
    </row>
    <row r="204" spans="1:11" ht="13.5" x14ac:dyDescent="0.2">
      <c r="A204" s="2" t="s">
        <v>227</v>
      </c>
      <c r="B204" s="3"/>
      <c r="C204" s="2" t="s">
        <v>34</v>
      </c>
      <c r="D204" s="14">
        <v>0</v>
      </c>
      <c r="E204" s="14">
        <v>0</v>
      </c>
      <c r="F204" s="14">
        <v>50</v>
      </c>
      <c r="G204" s="14">
        <v>106.3</v>
      </c>
      <c r="H204" s="14">
        <v>600</v>
      </c>
      <c r="J204" s="31"/>
      <c r="K204" s="21"/>
    </row>
    <row r="205" spans="1:11" ht="13.5" x14ac:dyDescent="0.2">
      <c r="A205" s="2" t="s">
        <v>228</v>
      </c>
      <c r="B205" s="3"/>
      <c r="C205" s="2" t="s">
        <v>39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J205" s="31"/>
      <c r="K205" s="37"/>
    </row>
    <row r="206" spans="1:11" ht="13.5" x14ac:dyDescent="0.2">
      <c r="A206" s="2" t="s">
        <v>229</v>
      </c>
      <c r="B206" s="3"/>
      <c r="C206" s="2" t="s">
        <v>230</v>
      </c>
      <c r="D206" s="14">
        <v>0</v>
      </c>
      <c r="E206" s="14">
        <v>0</v>
      </c>
      <c r="F206" s="14">
        <v>0</v>
      </c>
      <c r="G206" s="14">
        <v>725</v>
      </c>
      <c r="H206" s="14">
        <v>0</v>
      </c>
      <c r="J206" s="31"/>
      <c r="K206" s="37"/>
    </row>
    <row r="207" spans="1:11" ht="13.5" x14ac:dyDescent="0.2">
      <c r="A207" s="13" t="s">
        <v>224</v>
      </c>
      <c r="B207" s="2" t="s">
        <v>225</v>
      </c>
      <c r="C207" s="3"/>
      <c r="D207" s="15">
        <v>0</v>
      </c>
      <c r="E207" s="15">
        <v>0</v>
      </c>
      <c r="F207" s="15">
        <v>10815</v>
      </c>
      <c r="G207" s="15">
        <f>SUM(G202:G206)</f>
        <v>2740.74</v>
      </c>
      <c r="H207" s="15">
        <f>SUM(H202:H206)</f>
        <v>11365</v>
      </c>
      <c r="J207" s="31">
        <f>SUM(F207-G207)</f>
        <v>8074.26</v>
      </c>
      <c r="K207" s="37"/>
    </row>
    <row r="208" spans="1:11" ht="13.5" x14ac:dyDescent="0.2">
      <c r="A208" s="13" t="s">
        <v>231</v>
      </c>
      <c r="B208" s="2" t="s">
        <v>232</v>
      </c>
      <c r="C208" s="3"/>
      <c r="J208" s="31"/>
      <c r="K208" s="37"/>
    </row>
    <row r="209" spans="1:11" ht="13.5" x14ac:dyDescent="0.2">
      <c r="A209" s="2" t="s">
        <v>1018</v>
      </c>
      <c r="B209" s="3"/>
      <c r="C209" s="2" t="s">
        <v>233</v>
      </c>
      <c r="D209" s="14">
        <v>6200</v>
      </c>
      <c r="E209" s="14">
        <v>7136.9</v>
      </c>
      <c r="F209" s="14">
        <v>6600</v>
      </c>
      <c r="G209" s="14">
        <v>7493.98</v>
      </c>
      <c r="H209" s="14">
        <v>7600</v>
      </c>
      <c r="J209" s="31"/>
      <c r="K209" s="37"/>
    </row>
    <row r="210" spans="1:11" ht="13.5" x14ac:dyDescent="0.2">
      <c r="A210" s="2" t="s">
        <v>234</v>
      </c>
      <c r="B210" s="3"/>
      <c r="C210" s="2" t="s">
        <v>21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J210" s="31"/>
      <c r="K210" s="37"/>
    </row>
    <row r="211" spans="1:11" ht="13.5" x14ac:dyDescent="0.2">
      <c r="A211" s="2" t="s">
        <v>235</v>
      </c>
      <c r="B211" s="3"/>
      <c r="C211" s="2" t="s">
        <v>23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J211" s="31"/>
      <c r="K211" s="37"/>
    </row>
    <row r="212" spans="1:11" ht="13.5" x14ac:dyDescent="0.2">
      <c r="A212" s="2" t="s">
        <v>236</v>
      </c>
      <c r="B212" s="3"/>
      <c r="C212" s="2" t="s">
        <v>27</v>
      </c>
      <c r="D212" s="14">
        <v>475</v>
      </c>
      <c r="E212" s="14">
        <v>545.96</v>
      </c>
      <c r="F212" s="14">
        <v>505</v>
      </c>
      <c r="G212" s="14">
        <v>573.29</v>
      </c>
      <c r="H212" s="14">
        <v>585</v>
      </c>
      <c r="J212" s="31"/>
      <c r="K212" s="37"/>
    </row>
    <row r="213" spans="1:11" ht="13.5" x14ac:dyDescent="0.2">
      <c r="A213" s="2" t="s">
        <v>237</v>
      </c>
      <c r="B213" s="3"/>
      <c r="C213" s="2" t="s">
        <v>32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J213" s="31"/>
      <c r="K213" s="37"/>
    </row>
    <row r="214" spans="1:11" ht="13.5" x14ac:dyDescent="0.2">
      <c r="A214" s="2" t="s">
        <v>238</v>
      </c>
      <c r="B214" s="3"/>
      <c r="C214" s="2" t="s">
        <v>37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J214" s="31"/>
      <c r="K214" s="37"/>
    </row>
    <row r="215" spans="1:11" ht="13.5" x14ac:dyDescent="0.2">
      <c r="A215" s="2" t="s">
        <v>239</v>
      </c>
      <c r="B215" s="3"/>
      <c r="C215" s="2" t="s">
        <v>146</v>
      </c>
      <c r="D215" s="14">
        <v>600</v>
      </c>
      <c r="E215" s="14">
        <v>25</v>
      </c>
      <c r="F215" s="14">
        <v>450</v>
      </c>
      <c r="G215" s="14">
        <v>445</v>
      </c>
      <c r="H215" s="14">
        <v>450</v>
      </c>
      <c r="J215" s="31"/>
      <c r="K215" s="21"/>
    </row>
    <row r="216" spans="1:11" ht="13.5" x14ac:dyDescent="0.2">
      <c r="A216" s="2" t="s">
        <v>240</v>
      </c>
      <c r="B216" s="3"/>
      <c r="C216" s="2" t="s">
        <v>48</v>
      </c>
      <c r="D216" s="14">
        <v>1500</v>
      </c>
      <c r="E216" s="14">
        <v>-5.4699999999997999</v>
      </c>
      <c r="F216" s="14">
        <v>500</v>
      </c>
      <c r="G216" s="14">
        <v>0</v>
      </c>
      <c r="H216" s="14">
        <v>500</v>
      </c>
      <c r="J216" s="31"/>
      <c r="K216" s="37"/>
    </row>
    <row r="217" spans="1:11" ht="13.5" x14ac:dyDescent="0.2">
      <c r="A217" s="2" t="s">
        <v>241</v>
      </c>
      <c r="B217" s="3"/>
      <c r="C217" s="2" t="s">
        <v>50</v>
      </c>
      <c r="D217" s="14">
        <v>500</v>
      </c>
      <c r="E217" s="14">
        <v>1000</v>
      </c>
      <c r="F217" s="14">
        <v>1000</v>
      </c>
      <c r="G217" s="14">
        <v>0</v>
      </c>
      <c r="H217" s="14">
        <v>600</v>
      </c>
      <c r="J217" s="31"/>
      <c r="K217" s="37"/>
    </row>
    <row r="218" spans="1:11" ht="13.5" x14ac:dyDescent="0.2">
      <c r="A218" s="2" t="s">
        <v>242</v>
      </c>
      <c r="B218" s="3"/>
      <c r="C218" s="2" t="s">
        <v>54</v>
      </c>
      <c r="D218" s="14">
        <v>200</v>
      </c>
      <c r="E218" s="14">
        <v>0</v>
      </c>
      <c r="F218" s="14">
        <v>200</v>
      </c>
      <c r="G218" s="14">
        <v>0</v>
      </c>
      <c r="H218" s="14">
        <v>200</v>
      </c>
      <c r="J218" s="31"/>
      <c r="K218" s="37"/>
    </row>
    <row r="219" spans="1:11" ht="13.5" x14ac:dyDescent="0.2">
      <c r="A219" s="2" t="s">
        <v>243</v>
      </c>
      <c r="B219" s="3"/>
      <c r="C219" s="2" t="s">
        <v>56</v>
      </c>
      <c r="D219" s="14">
        <v>0</v>
      </c>
      <c r="E219" s="14">
        <v>59.21</v>
      </c>
      <c r="F219" s="14">
        <v>60</v>
      </c>
      <c r="G219" s="14">
        <v>28.77</v>
      </c>
      <c r="H219" s="14">
        <v>60</v>
      </c>
      <c r="J219" s="31"/>
      <c r="K219" s="37"/>
    </row>
    <row r="220" spans="1:11" ht="13.5" x14ac:dyDescent="0.2">
      <c r="A220" s="2" t="s">
        <v>1096</v>
      </c>
      <c r="B220" s="3"/>
      <c r="C220" s="2" t="s">
        <v>66</v>
      </c>
      <c r="D220" s="14">
        <v>1000</v>
      </c>
      <c r="E220" s="14">
        <v>414.67</v>
      </c>
      <c r="F220" s="14">
        <v>1000</v>
      </c>
      <c r="G220" s="14">
        <v>511.89</v>
      </c>
      <c r="H220" s="14">
        <v>600</v>
      </c>
      <c r="J220" s="31"/>
      <c r="K220" s="37"/>
    </row>
    <row r="221" spans="1:11" ht="13.5" x14ac:dyDescent="0.2">
      <c r="A221" s="2" t="s">
        <v>1145</v>
      </c>
      <c r="B221" s="3"/>
      <c r="C221" s="2" t="s">
        <v>1176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J221" s="31"/>
      <c r="K221" s="37"/>
    </row>
    <row r="222" spans="1:11" ht="13.5" x14ac:dyDescent="0.2">
      <c r="A222" s="2" t="s">
        <v>1129</v>
      </c>
      <c r="B222" s="3"/>
      <c r="C222" s="2" t="s">
        <v>244</v>
      </c>
      <c r="D222" s="14">
        <v>1200</v>
      </c>
      <c r="E222" s="14">
        <v>571.37</v>
      </c>
      <c r="F222" s="14">
        <v>1200</v>
      </c>
      <c r="G222" s="14">
        <v>1174.98</v>
      </c>
      <c r="H222" s="14">
        <v>1200</v>
      </c>
      <c r="J222" s="31"/>
      <c r="K222" s="37"/>
    </row>
    <row r="223" spans="1:11" ht="13.5" x14ac:dyDescent="0.2">
      <c r="A223" s="2" t="s">
        <v>245</v>
      </c>
      <c r="B223" s="3"/>
      <c r="C223" s="2" t="s">
        <v>246</v>
      </c>
      <c r="D223" s="14">
        <v>150</v>
      </c>
      <c r="E223" s="14">
        <v>0</v>
      </c>
      <c r="F223" s="14">
        <v>150</v>
      </c>
      <c r="G223" s="14">
        <v>0</v>
      </c>
      <c r="H223" s="14">
        <v>150</v>
      </c>
      <c r="J223" s="31"/>
      <c r="K223" s="39"/>
    </row>
    <row r="224" spans="1:11" ht="13.5" x14ac:dyDescent="0.2">
      <c r="A224" s="2" t="s">
        <v>247</v>
      </c>
      <c r="B224" s="3"/>
      <c r="C224" s="2" t="s">
        <v>248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J224" s="31"/>
      <c r="K224" s="37"/>
    </row>
    <row r="225" spans="1:11" ht="13.5" x14ac:dyDescent="0.2">
      <c r="A225" s="13" t="s">
        <v>231</v>
      </c>
      <c r="B225" s="2" t="s">
        <v>232</v>
      </c>
      <c r="C225" s="3"/>
      <c r="D225" s="15">
        <v>11825</v>
      </c>
      <c r="E225" s="15">
        <v>9747.64</v>
      </c>
      <c r="F225" s="15">
        <v>11665</v>
      </c>
      <c r="G225" s="15">
        <f>SUM(G209:G224)</f>
        <v>10227.91</v>
      </c>
      <c r="H225" s="15">
        <f>SUM(H209:H224)</f>
        <v>11945</v>
      </c>
      <c r="J225" s="31">
        <f>SUM(F225-G225)</f>
        <v>1437.0900000000001</v>
      </c>
      <c r="K225" s="37"/>
    </row>
    <row r="226" spans="1:11" ht="13.5" x14ac:dyDescent="0.2">
      <c r="A226" s="13" t="s">
        <v>249</v>
      </c>
      <c r="B226" s="2" t="s">
        <v>250</v>
      </c>
      <c r="C226" s="3"/>
      <c r="J226" s="31"/>
      <c r="K226" s="37"/>
    </row>
    <row r="227" spans="1:11" ht="13.5" x14ac:dyDescent="0.2">
      <c r="A227" s="2" t="s">
        <v>1019</v>
      </c>
      <c r="B227" s="3"/>
      <c r="C227" s="2" t="s">
        <v>251</v>
      </c>
      <c r="D227" s="14">
        <v>49250</v>
      </c>
      <c r="E227" s="14">
        <v>48687.5</v>
      </c>
      <c r="F227" s="14">
        <v>50500</v>
      </c>
      <c r="G227" s="14">
        <v>50148.12</v>
      </c>
      <c r="H227" s="14">
        <v>52650</v>
      </c>
      <c r="J227" s="33"/>
      <c r="K227" s="37"/>
    </row>
    <row r="228" spans="1:11" ht="13.5" x14ac:dyDescent="0.2">
      <c r="A228" s="2" t="s">
        <v>252</v>
      </c>
      <c r="B228" s="3"/>
      <c r="C228" s="2" t="s">
        <v>97</v>
      </c>
      <c r="D228" s="14">
        <v>255</v>
      </c>
      <c r="E228" s="14">
        <v>255</v>
      </c>
      <c r="F228" s="14">
        <v>255</v>
      </c>
      <c r="G228" s="14">
        <v>300</v>
      </c>
      <c r="H228" s="14">
        <v>300</v>
      </c>
      <c r="J228" s="31"/>
      <c r="K228" s="37"/>
    </row>
    <row r="229" spans="1:11" ht="13.5" x14ac:dyDescent="0.2">
      <c r="A229" s="2" t="s">
        <v>253</v>
      </c>
      <c r="B229" s="3"/>
      <c r="C229" s="2" t="s">
        <v>27</v>
      </c>
      <c r="D229" s="14">
        <v>3788</v>
      </c>
      <c r="E229" s="14">
        <v>3744.06</v>
      </c>
      <c r="F229" s="14">
        <v>3883</v>
      </c>
      <c r="G229" s="14">
        <v>3856</v>
      </c>
      <c r="H229" s="14">
        <v>4030</v>
      </c>
      <c r="J229" s="31"/>
      <c r="K229" s="37"/>
    </row>
    <row r="230" spans="1:11" ht="13.5" x14ac:dyDescent="0.2">
      <c r="A230" s="2" t="s">
        <v>254</v>
      </c>
      <c r="B230" s="3"/>
      <c r="C230" s="2" t="s">
        <v>32</v>
      </c>
      <c r="D230" s="14">
        <v>50</v>
      </c>
      <c r="E230" s="14">
        <v>-5.6843418860808002E-14</v>
      </c>
      <c r="F230" s="14">
        <v>50</v>
      </c>
      <c r="G230" s="14">
        <v>1008.88</v>
      </c>
      <c r="H230" s="14">
        <v>3160</v>
      </c>
      <c r="J230" s="31"/>
      <c r="K230" s="37"/>
    </row>
    <row r="231" spans="1:11" ht="13.5" x14ac:dyDescent="0.2">
      <c r="A231" s="2" t="s">
        <v>255</v>
      </c>
      <c r="B231" s="3"/>
      <c r="C231" s="2" t="s">
        <v>89</v>
      </c>
      <c r="D231" s="14">
        <v>9342</v>
      </c>
      <c r="E231" s="14">
        <v>9373.32</v>
      </c>
      <c r="F231" s="14">
        <v>9740</v>
      </c>
      <c r="G231" s="14">
        <v>9751.24</v>
      </c>
      <c r="H231" s="14">
        <v>9835</v>
      </c>
      <c r="J231" s="31"/>
      <c r="K231" s="37"/>
    </row>
    <row r="232" spans="1:11" ht="13.5" x14ac:dyDescent="0.2">
      <c r="A232" s="2" t="s">
        <v>256</v>
      </c>
      <c r="B232" s="3"/>
      <c r="C232" s="2" t="s">
        <v>42</v>
      </c>
      <c r="D232" s="14">
        <v>500</v>
      </c>
      <c r="E232" s="14">
        <v>410.56</v>
      </c>
      <c r="F232" s="14">
        <v>500</v>
      </c>
      <c r="G232" s="14">
        <v>408.23</v>
      </c>
      <c r="H232" s="14">
        <v>500</v>
      </c>
      <c r="J232" s="31"/>
      <c r="K232" s="37"/>
    </row>
    <row r="233" spans="1:11" ht="13.5" x14ac:dyDescent="0.2">
      <c r="A233" s="2" t="s">
        <v>257</v>
      </c>
      <c r="B233" s="3"/>
      <c r="C233" s="2" t="s">
        <v>146</v>
      </c>
      <c r="D233" s="14">
        <v>700</v>
      </c>
      <c r="E233" s="14">
        <v>0</v>
      </c>
      <c r="F233" s="14">
        <v>700</v>
      </c>
      <c r="G233" s="14">
        <v>1344</v>
      </c>
      <c r="H233" s="14">
        <v>700</v>
      </c>
      <c r="J233" s="31"/>
      <c r="K233" s="37"/>
    </row>
    <row r="234" spans="1:11" ht="13.5" x14ac:dyDescent="0.2">
      <c r="A234" s="2" t="s">
        <v>258</v>
      </c>
      <c r="B234" s="3"/>
      <c r="C234" s="2" t="s">
        <v>50</v>
      </c>
      <c r="D234" s="14">
        <v>1000</v>
      </c>
      <c r="E234" s="14">
        <v>503.49</v>
      </c>
      <c r="F234" s="14">
        <v>1000</v>
      </c>
      <c r="G234" s="14">
        <v>246.34</v>
      </c>
      <c r="H234" s="14">
        <v>1000</v>
      </c>
      <c r="J234" s="31"/>
      <c r="K234" s="37"/>
    </row>
    <row r="235" spans="1:11" ht="13.5" x14ac:dyDescent="0.2">
      <c r="A235" s="2" t="s">
        <v>259</v>
      </c>
      <c r="B235" s="3"/>
      <c r="C235" s="2" t="s">
        <v>54</v>
      </c>
      <c r="D235" s="14">
        <v>100</v>
      </c>
      <c r="E235" s="14">
        <v>261.14999999999998</v>
      </c>
      <c r="F235" s="14">
        <v>100</v>
      </c>
      <c r="G235" s="14">
        <v>0</v>
      </c>
      <c r="H235" s="14">
        <v>100</v>
      </c>
      <c r="J235" s="31"/>
      <c r="K235" s="37"/>
    </row>
    <row r="236" spans="1:11" ht="13.5" x14ac:dyDescent="0.2">
      <c r="A236" s="2" t="s">
        <v>260</v>
      </c>
      <c r="B236" s="3"/>
      <c r="C236" s="2" t="s">
        <v>56</v>
      </c>
      <c r="D236" s="14">
        <v>200</v>
      </c>
      <c r="E236" s="14">
        <v>284.54000000000002</v>
      </c>
      <c r="F236" s="14">
        <v>200</v>
      </c>
      <c r="G236" s="14">
        <v>403.3</v>
      </c>
      <c r="H236" s="14">
        <v>450</v>
      </c>
      <c r="J236" s="31"/>
      <c r="K236" s="37"/>
    </row>
    <row r="237" spans="1:11" ht="13.5" x14ac:dyDescent="0.2">
      <c r="A237" s="2" t="s">
        <v>261</v>
      </c>
      <c r="B237" s="3"/>
      <c r="C237" s="2" t="s">
        <v>65</v>
      </c>
      <c r="D237" s="14">
        <v>1000</v>
      </c>
      <c r="E237" s="14">
        <v>130</v>
      </c>
      <c r="F237" s="14">
        <v>1000</v>
      </c>
      <c r="G237" s="14">
        <v>528</v>
      </c>
      <c r="H237" s="14">
        <v>1000</v>
      </c>
      <c r="J237" s="31"/>
      <c r="K237" s="37"/>
    </row>
    <row r="238" spans="1:11" ht="13.5" x14ac:dyDescent="0.2">
      <c r="A238" s="2" t="s">
        <v>1097</v>
      </c>
      <c r="B238" s="3"/>
      <c r="C238" s="2" t="s">
        <v>66</v>
      </c>
      <c r="D238" s="14">
        <v>1800</v>
      </c>
      <c r="E238" s="14">
        <v>713.16</v>
      </c>
      <c r="F238" s="14">
        <v>1800</v>
      </c>
      <c r="G238" s="14">
        <v>855.5</v>
      </c>
      <c r="H238" s="14">
        <v>1000</v>
      </c>
      <c r="J238" s="31"/>
      <c r="K238" s="37"/>
    </row>
    <row r="239" spans="1:11" ht="13.5" x14ac:dyDescent="0.2">
      <c r="A239" s="2" t="s">
        <v>1146</v>
      </c>
      <c r="B239" s="3"/>
      <c r="C239" s="2" t="s">
        <v>1147</v>
      </c>
      <c r="D239" s="14">
        <v>0</v>
      </c>
      <c r="E239" s="14">
        <v>0</v>
      </c>
      <c r="F239" s="14">
        <v>0</v>
      </c>
      <c r="G239" s="14">
        <v>99.9</v>
      </c>
      <c r="H239" s="14">
        <v>0</v>
      </c>
      <c r="J239" s="31"/>
      <c r="K239" s="37"/>
    </row>
    <row r="240" spans="1:11" ht="13.5" x14ac:dyDescent="0.2">
      <c r="A240" s="13" t="s">
        <v>249</v>
      </c>
      <c r="B240" s="2" t="s">
        <v>250</v>
      </c>
      <c r="C240" s="3"/>
      <c r="D240" s="15">
        <v>67985</v>
      </c>
      <c r="E240" s="15">
        <v>64362.78</v>
      </c>
      <c r="F240" s="15">
        <v>69728</v>
      </c>
      <c r="G240" s="15">
        <f>SUM(G227:G239)</f>
        <v>68949.509999999995</v>
      </c>
      <c r="H240" s="15">
        <f>SUM(H227:H239)</f>
        <v>74725</v>
      </c>
      <c r="J240" s="31">
        <f>SUM(F240-G240)</f>
        <v>778.49000000000524</v>
      </c>
      <c r="K240" s="37"/>
    </row>
    <row r="241" spans="1:11" ht="13.5" x14ac:dyDescent="0.2">
      <c r="A241" s="13" t="s">
        <v>262</v>
      </c>
      <c r="B241" s="2" t="s">
        <v>263</v>
      </c>
      <c r="C241" s="3"/>
      <c r="J241" s="31"/>
      <c r="K241" s="37"/>
    </row>
    <row r="242" spans="1:11" x14ac:dyDescent="0.2">
      <c r="A242" s="2" t="s">
        <v>1020</v>
      </c>
      <c r="B242" s="3"/>
      <c r="C242" s="2" t="s">
        <v>264</v>
      </c>
      <c r="D242" s="14">
        <v>4500</v>
      </c>
      <c r="E242" s="14">
        <v>3940</v>
      </c>
      <c r="F242" s="14">
        <v>5000</v>
      </c>
      <c r="G242" s="14">
        <v>4225</v>
      </c>
      <c r="H242" s="14">
        <v>5000</v>
      </c>
      <c r="J242" s="33"/>
      <c r="K242" s="21"/>
    </row>
    <row r="243" spans="1:11" ht="13.5" x14ac:dyDescent="0.2">
      <c r="A243" s="2" t="s">
        <v>265</v>
      </c>
      <c r="B243" s="3"/>
      <c r="C243" s="2" t="s">
        <v>27</v>
      </c>
      <c r="D243" s="14">
        <v>345</v>
      </c>
      <c r="E243" s="14">
        <v>301.44</v>
      </c>
      <c r="F243" s="14">
        <v>383</v>
      </c>
      <c r="G243" s="14">
        <v>323.25</v>
      </c>
      <c r="H243" s="14">
        <v>383</v>
      </c>
      <c r="J243" s="31"/>
      <c r="K243" s="37"/>
    </row>
    <row r="244" spans="1:11" ht="13.5" x14ac:dyDescent="0.2">
      <c r="A244" s="2" t="s">
        <v>266</v>
      </c>
      <c r="B244" s="3"/>
      <c r="C244" s="2" t="s">
        <v>267</v>
      </c>
      <c r="D244" s="14">
        <v>1200</v>
      </c>
      <c r="E244" s="14">
        <v>936.08</v>
      </c>
      <c r="F244" s="14">
        <v>1200</v>
      </c>
      <c r="G244" s="14">
        <v>952.64</v>
      </c>
      <c r="H244" s="14">
        <v>1200</v>
      </c>
      <c r="J244" s="31"/>
      <c r="K244" s="37"/>
    </row>
    <row r="245" spans="1:11" ht="13.5" x14ac:dyDescent="0.2">
      <c r="A245" s="2" t="s">
        <v>268</v>
      </c>
      <c r="B245" s="3"/>
      <c r="C245" s="2" t="s">
        <v>54</v>
      </c>
      <c r="D245" s="14">
        <v>50</v>
      </c>
      <c r="E245" s="14">
        <v>0</v>
      </c>
      <c r="F245" s="14">
        <v>50</v>
      </c>
      <c r="G245" s="14">
        <v>330.96</v>
      </c>
      <c r="H245" s="14">
        <v>400</v>
      </c>
      <c r="J245" s="31"/>
      <c r="K245" s="37"/>
    </row>
    <row r="246" spans="1:11" ht="13.5" x14ac:dyDescent="0.2">
      <c r="A246" s="2" t="s">
        <v>269</v>
      </c>
      <c r="B246" s="3"/>
      <c r="C246" s="2" t="s">
        <v>65</v>
      </c>
      <c r="D246" s="14">
        <v>1000</v>
      </c>
      <c r="E246" s="14">
        <v>1012.03</v>
      </c>
      <c r="F246" s="14">
        <v>1200</v>
      </c>
      <c r="G246" s="14">
        <v>3166.88</v>
      </c>
      <c r="H246" s="14">
        <v>2500</v>
      </c>
      <c r="J246" s="31"/>
      <c r="K246" s="37"/>
    </row>
    <row r="247" spans="1:11" ht="13.5" x14ac:dyDescent="0.2">
      <c r="A247" s="2" t="s">
        <v>1098</v>
      </c>
      <c r="B247" s="3"/>
      <c r="C247" s="2" t="s">
        <v>66</v>
      </c>
      <c r="D247" s="14">
        <v>500</v>
      </c>
      <c r="E247" s="14">
        <v>729.05</v>
      </c>
      <c r="F247" s="14">
        <v>500</v>
      </c>
      <c r="G247" s="14">
        <v>644.58000000000004</v>
      </c>
      <c r="H247" s="14">
        <v>500</v>
      </c>
      <c r="J247" s="31"/>
      <c r="K247" s="37"/>
    </row>
    <row r="248" spans="1:11" ht="13.5" x14ac:dyDescent="0.2">
      <c r="A248" s="2" t="s">
        <v>1148</v>
      </c>
      <c r="B248" s="3"/>
      <c r="C248" s="2" t="s">
        <v>1149</v>
      </c>
      <c r="D248" s="14">
        <v>0</v>
      </c>
      <c r="E248" s="14">
        <v>0</v>
      </c>
      <c r="F248" s="14">
        <v>0</v>
      </c>
      <c r="G248" s="14">
        <v>0</v>
      </c>
      <c r="H248" s="14">
        <v>0</v>
      </c>
      <c r="J248" s="31"/>
      <c r="K248" s="37"/>
    </row>
    <row r="249" spans="1:11" ht="13.5" x14ac:dyDescent="0.2">
      <c r="A249" s="2" t="s">
        <v>270</v>
      </c>
      <c r="B249" s="3"/>
      <c r="C249" s="2" t="s">
        <v>271</v>
      </c>
      <c r="D249" s="14">
        <v>50000</v>
      </c>
      <c r="E249" s="14">
        <v>0</v>
      </c>
      <c r="F249" s="14">
        <v>50000</v>
      </c>
      <c r="G249" s="14">
        <v>0</v>
      </c>
      <c r="H249" s="14">
        <v>55000</v>
      </c>
      <c r="J249" s="31"/>
      <c r="K249" s="37"/>
    </row>
    <row r="250" spans="1:11" ht="13.5" x14ac:dyDescent="0.2">
      <c r="A250" s="13" t="s">
        <v>262</v>
      </c>
      <c r="B250" s="2" t="s">
        <v>263</v>
      </c>
      <c r="C250" s="3"/>
      <c r="D250" s="15">
        <v>57595</v>
      </c>
      <c r="E250" s="15">
        <v>6918.6</v>
      </c>
      <c r="F250" s="15">
        <v>58333</v>
      </c>
      <c r="G250" s="15">
        <f>SUM(G242:G249)</f>
        <v>9643.31</v>
      </c>
      <c r="H250" s="15">
        <f>SUM(H242:H249)</f>
        <v>64983</v>
      </c>
      <c r="J250" s="31">
        <f>SUM(F250-G250)</f>
        <v>48689.69</v>
      </c>
      <c r="K250" s="37"/>
    </row>
    <row r="251" spans="1:11" ht="13.5" x14ac:dyDescent="0.2">
      <c r="A251" s="13" t="s">
        <v>272</v>
      </c>
      <c r="B251" s="2" t="s">
        <v>273</v>
      </c>
      <c r="C251" s="3"/>
      <c r="J251" s="31"/>
      <c r="K251" s="37"/>
    </row>
    <row r="252" spans="1:11" ht="13.5" x14ac:dyDescent="0.2">
      <c r="A252" s="2" t="s">
        <v>274</v>
      </c>
      <c r="B252" s="3"/>
      <c r="C252" s="2" t="s">
        <v>275</v>
      </c>
      <c r="D252" s="14">
        <v>400</v>
      </c>
      <c r="E252" s="14">
        <v>0</v>
      </c>
      <c r="F252" s="14">
        <v>450</v>
      </c>
      <c r="G252" s="14">
        <v>427</v>
      </c>
      <c r="H252" s="14">
        <v>500</v>
      </c>
      <c r="J252" s="33"/>
      <c r="K252" s="37"/>
    </row>
    <row r="253" spans="1:11" ht="13.5" x14ac:dyDescent="0.2">
      <c r="A253" s="2" t="s">
        <v>1099</v>
      </c>
      <c r="B253" s="3"/>
      <c r="C253" s="2" t="s">
        <v>66</v>
      </c>
      <c r="D253" s="14">
        <v>50</v>
      </c>
      <c r="E253" s="14">
        <v>0</v>
      </c>
      <c r="F253" s="14">
        <v>50</v>
      </c>
      <c r="G253" s="14">
        <v>68.09</v>
      </c>
      <c r="H253" s="14">
        <v>50</v>
      </c>
      <c r="J253" s="31"/>
      <c r="K253" s="37"/>
    </row>
    <row r="254" spans="1:11" ht="13.5" x14ac:dyDescent="0.2">
      <c r="A254" s="13" t="s">
        <v>272</v>
      </c>
      <c r="B254" s="2" t="s">
        <v>273</v>
      </c>
      <c r="C254" s="3"/>
      <c r="D254" s="15">
        <v>450</v>
      </c>
      <c r="E254" s="15">
        <v>0</v>
      </c>
      <c r="F254" s="15">
        <v>500</v>
      </c>
      <c r="G254" s="15">
        <f>SUM(G252:G253)</f>
        <v>495.09000000000003</v>
      </c>
      <c r="H254" s="15">
        <f>SUM(H252:H253)</f>
        <v>550</v>
      </c>
      <c r="J254" s="31">
        <f>SUM(F254-G254)</f>
        <v>4.9099999999999682</v>
      </c>
      <c r="K254" s="37"/>
    </row>
    <row r="255" spans="1:11" ht="13.5" x14ac:dyDescent="0.2">
      <c r="A255" s="13" t="s">
        <v>276</v>
      </c>
      <c r="B255" s="2" t="s">
        <v>277</v>
      </c>
      <c r="C255" s="3"/>
      <c r="J255" s="31"/>
      <c r="K255" s="37"/>
    </row>
    <row r="256" spans="1:11" ht="13.5" x14ac:dyDescent="0.2">
      <c r="A256" s="2" t="s">
        <v>278</v>
      </c>
      <c r="B256" s="3"/>
      <c r="C256" s="2" t="s">
        <v>279</v>
      </c>
      <c r="D256" s="14">
        <v>500</v>
      </c>
      <c r="E256" s="14">
        <v>278.85000000000002</v>
      </c>
      <c r="F256" s="14">
        <v>500</v>
      </c>
      <c r="G256" s="14">
        <v>541.59</v>
      </c>
      <c r="H256" s="14">
        <v>2500</v>
      </c>
      <c r="J256" s="31"/>
      <c r="K256" s="37"/>
    </row>
    <row r="257" spans="1:11" ht="13.5" x14ac:dyDescent="0.2">
      <c r="A257" s="13" t="s">
        <v>276</v>
      </c>
      <c r="B257" s="2" t="s">
        <v>277</v>
      </c>
      <c r="C257" s="3"/>
      <c r="D257" s="15">
        <v>500</v>
      </c>
      <c r="E257" s="15">
        <v>278.85000000000002</v>
      </c>
      <c r="F257" s="15">
        <v>500</v>
      </c>
      <c r="G257" s="15">
        <f>G256</f>
        <v>541.59</v>
      </c>
      <c r="H257" s="15">
        <f>H256</f>
        <v>2500</v>
      </c>
      <c r="J257" s="31">
        <f>SUM(F257-G257)</f>
        <v>-41.590000000000032</v>
      </c>
      <c r="K257" s="21"/>
    </row>
    <row r="258" spans="1:11" ht="13.5" x14ac:dyDescent="0.2">
      <c r="A258" s="13" t="s">
        <v>280</v>
      </c>
      <c r="B258" s="2" t="s">
        <v>281</v>
      </c>
      <c r="C258" s="3"/>
      <c r="J258" s="31"/>
      <c r="K258" s="37"/>
    </row>
    <row r="259" spans="1:11" ht="13.5" x14ac:dyDescent="0.2">
      <c r="A259" s="2" t="s">
        <v>282</v>
      </c>
      <c r="B259" s="3"/>
      <c r="C259" s="2" t="s">
        <v>283</v>
      </c>
      <c r="D259" s="14">
        <v>8700</v>
      </c>
      <c r="E259" s="14">
        <v>8700</v>
      </c>
      <c r="F259" s="14">
        <v>8900</v>
      </c>
      <c r="G259" s="14">
        <v>8900</v>
      </c>
      <c r="H259" s="14">
        <v>9100</v>
      </c>
      <c r="J259" s="31"/>
      <c r="K259" s="37"/>
    </row>
    <row r="260" spans="1:11" ht="13.5" x14ac:dyDescent="0.2">
      <c r="A260" s="13" t="s">
        <v>280</v>
      </c>
      <c r="B260" s="2" t="s">
        <v>281</v>
      </c>
      <c r="C260" s="3"/>
      <c r="D260" s="15">
        <v>8700</v>
      </c>
      <c r="E260" s="15">
        <v>8700</v>
      </c>
      <c r="F260" s="15">
        <v>8900</v>
      </c>
      <c r="G260" s="15">
        <f>G259</f>
        <v>8900</v>
      </c>
      <c r="H260" s="15">
        <f>H259</f>
        <v>9100</v>
      </c>
      <c r="J260" s="31">
        <f>SUM(F260-G260)</f>
        <v>0</v>
      </c>
      <c r="K260" s="37"/>
    </row>
    <row r="261" spans="1:11" ht="13.5" x14ac:dyDescent="0.2">
      <c r="A261" s="13" t="s">
        <v>284</v>
      </c>
      <c r="B261" s="2" t="s">
        <v>285</v>
      </c>
      <c r="C261" s="3"/>
      <c r="J261" s="31"/>
      <c r="K261" s="37"/>
    </row>
    <row r="262" spans="1:11" ht="13.5" x14ac:dyDescent="0.2">
      <c r="A262" s="2" t="s">
        <v>287</v>
      </c>
      <c r="B262" s="3"/>
      <c r="C262" s="2" t="s">
        <v>286</v>
      </c>
      <c r="D262" s="14">
        <v>79521</v>
      </c>
      <c r="E262" s="14">
        <v>78267.5</v>
      </c>
      <c r="F262" s="14">
        <v>80650</v>
      </c>
      <c r="G262" s="14">
        <v>80615.520000000004</v>
      </c>
      <c r="H262" s="14">
        <v>83845</v>
      </c>
      <c r="J262" s="31"/>
      <c r="K262" s="37"/>
    </row>
    <row r="263" spans="1:11" ht="13.5" x14ac:dyDescent="0.2">
      <c r="A263" s="2" t="s">
        <v>1021</v>
      </c>
      <c r="B263" s="3"/>
      <c r="C263" s="2" t="s">
        <v>288</v>
      </c>
      <c r="D263" s="14">
        <v>35652</v>
      </c>
      <c r="E263" s="14">
        <v>36638.980000000003</v>
      </c>
      <c r="F263" s="14">
        <v>37004</v>
      </c>
      <c r="G263" s="14">
        <v>38087.74</v>
      </c>
      <c r="H263" s="14">
        <v>39085</v>
      </c>
      <c r="J263" s="31"/>
      <c r="K263" s="37"/>
    </row>
    <row r="264" spans="1:11" ht="13.5" x14ac:dyDescent="0.2">
      <c r="A264" s="2" t="s">
        <v>289</v>
      </c>
      <c r="B264" s="3"/>
      <c r="C264" s="2" t="s">
        <v>23</v>
      </c>
      <c r="D264" s="14">
        <v>200</v>
      </c>
      <c r="E264" s="14">
        <v>894.98</v>
      </c>
      <c r="F264" s="14">
        <v>400</v>
      </c>
      <c r="G264" s="14">
        <v>1009.38</v>
      </c>
      <c r="H264" s="14">
        <v>400</v>
      </c>
      <c r="J264" s="31"/>
      <c r="K264" s="37"/>
    </row>
    <row r="265" spans="1:11" ht="13.5" x14ac:dyDescent="0.2">
      <c r="A265" s="2" t="s">
        <v>290</v>
      </c>
      <c r="B265" s="3"/>
      <c r="C265" s="2" t="s">
        <v>27</v>
      </c>
      <c r="D265" s="14">
        <v>8395</v>
      </c>
      <c r="E265" s="14">
        <v>8526.7000000000007</v>
      </c>
      <c r="F265" s="14">
        <v>8990</v>
      </c>
      <c r="G265" s="14">
        <v>8826.64</v>
      </c>
      <c r="H265" s="14">
        <v>9435</v>
      </c>
      <c r="J265" s="31"/>
      <c r="K265" s="37"/>
    </row>
    <row r="266" spans="1:11" ht="13.5" x14ac:dyDescent="0.2">
      <c r="A266" s="2" t="s">
        <v>291</v>
      </c>
      <c r="B266" s="3"/>
      <c r="C266" s="2" t="s">
        <v>32</v>
      </c>
      <c r="D266" s="14">
        <v>100</v>
      </c>
      <c r="E266" s="14">
        <v>0.38000000000022299</v>
      </c>
      <c r="F266" s="14">
        <v>50</v>
      </c>
      <c r="G266" s="14">
        <v>111.75</v>
      </c>
      <c r="H266" s="14">
        <v>7400</v>
      </c>
      <c r="J266" s="31"/>
      <c r="K266" s="37"/>
    </row>
    <row r="267" spans="1:11" ht="13.5" x14ac:dyDescent="0.2">
      <c r="A267" s="2" t="s">
        <v>292</v>
      </c>
      <c r="B267" s="3"/>
      <c r="C267" s="2" t="s">
        <v>89</v>
      </c>
      <c r="D267" s="14">
        <v>47430</v>
      </c>
      <c r="E267" s="14">
        <v>47695.05</v>
      </c>
      <c r="F267" s="14">
        <v>49500</v>
      </c>
      <c r="G267" s="14">
        <v>49738.17</v>
      </c>
      <c r="H267" s="14">
        <v>49980</v>
      </c>
      <c r="J267" s="31"/>
      <c r="K267" s="21"/>
    </row>
    <row r="268" spans="1:11" ht="13.5" x14ac:dyDescent="0.2">
      <c r="A268" s="2" t="s">
        <v>293</v>
      </c>
      <c r="B268" s="3"/>
      <c r="C268" s="2" t="s">
        <v>42</v>
      </c>
      <c r="D268" s="14">
        <v>500</v>
      </c>
      <c r="E268" s="14">
        <v>410.57</v>
      </c>
      <c r="F268" s="14">
        <v>500</v>
      </c>
      <c r="G268" s="14">
        <v>408.23</v>
      </c>
      <c r="H268" s="14">
        <v>500</v>
      </c>
      <c r="J268" s="31"/>
      <c r="K268" s="37"/>
    </row>
    <row r="269" spans="1:11" ht="13.5" x14ac:dyDescent="0.2">
      <c r="A269" s="2" t="s">
        <v>294</v>
      </c>
      <c r="B269" s="3"/>
      <c r="C269" s="2" t="s">
        <v>146</v>
      </c>
      <c r="D269" s="14">
        <v>1500</v>
      </c>
      <c r="E269" s="14">
        <v>1180.25</v>
      </c>
      <c r="F269" s="14">
        <v>1500</v>
      </c>
      <c r="G269" s="14">
        <v>1274</v>
      </c>
      <c r="H269" s="14">
        <v>1500</v>
      </c>
      <c r="J269" s="31"/>
      <c r="K269" s="37"/>
    </row>
    <row r="270" spans="1:11" ht="13.5" x14ac:dyDescent="0.2">
      <c r="A270" s="2" t="s">
        <v>295</v>
      </c>
      <c r="B270" s="3"/>
      <c r="C270" s="2" t="s">
        <v>50</v>
      </c>
      <c r="D270" s="14">
        <v>100</v>
      </c>
      <c r="E270" s="14">
        <v>0</v>
      </c>
      <c r="F270" s="14">
        <v>100</v>
      </c>
      <c r="G270" s="14">
        <v>0</v>
      </c>
      <c r="H270" s="14">
        <v>100</v>
      </c>
      <c r="J270" s="31"/>
      <c r="K270" s="37"/>
    </row>
    <row r="271" spans="1:11" ht="13.5" x14ac:dyDescent="0.2">
      <c r="A271" s="2" t="s">
        <v>296</v>
      </c>
      <c r="B271" s="3"/>
      <c r="C271" s="2" t="s">
        <v>54</v>
      </c>
      <c r="D271" s="14">
        <v>600</v>
      </c>
      <c r="E271" s="14">
        <v>671.43</v>
      </c>
      <c r="F271" s="14">
        <v>700</v>
      </c>
      <c r="G271" s="14">
        <v>136.35</v>
      </c>
      <c r="H271" s="14">
        <v>500</v>
      </c>
      <c r="J271" s="31"/>
      <c r="K271" s="37"/>
    </row>
    <row r="272" spans="1:11" ht="13.5" x14ac:dyDescent="0.2">
      <c r="A272" s="2" t="s">
        <v>297</v>
      </c>
      <c r="B272" s="3"/>
      <c r="C272" s="2" t="s">
        <v>56</v>
      </c>
      <c r="D272" s="14">
        <v>1000</v>
      </c>
      <c r="E272" s="14">
        <v>415.56</v>
      </c>
      <c r="F272" s="14">
        <v>400</v>
      </c>
      <c r="G272" s="14">
        <v>875.51</v>
      </c>
      <c r="H272" s="14">
        <v>800</v>
      </c>
      <c r="J272" s="31"/>
      <c r="K272" s="21"/>
    </row>
    <row r="273" spans="1:11" ht="13.5" x14ac:dyDescent="0.2">
      <c r="A273" s="2" t="s">
        <v>1100</v>
      </c>
      <c r="B273" s="3"/>
      <c r="C273" s="2" t="s">
        <v>298</v>
      </c>
      <c r="D273" s="14">
        <v>750</v>
      </c>
      <c r="E273" s="14">
        <v>1145.24</v>
      </c>
      <c r="F273" s="14">
        <v>750</v>
      </c>
      <c r="G273" s="14">
        <v>761.31</v>
      </c>
      <c r="H273" s="14">
        <v>800</v>
      </c>
      <c r="J273" s="31"/>
      <c r="K273" s="37"/>
    </row>
    <row r="274" spans="1:11" ht="13.5" x14ac:dyDescent="0.2">
      <c r="A274" s="2" t="s">
        <v>1150</v>
      </c>
      <c r="B274" s="3"/>
      <c r="C274" s="2" t="s">
        <v>1151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J274" s="31"/>
      <c r="K274" s="37"/>
    </row>
    <row r="275" spans="1:11" ht="13.5" x14ac:dyDescent="0.2">
      <c r="A275" s="2" t="s">
        <v>299</v>
      </c>
      <c r="B275" s="3"/>
      <c r="C275" s="2" t="s">
        <v>300</v>
      </c>
      <c r="D275" s="14">
        <v>100</v>
      </c>
      <c r="E275" s="14">
        <v>0</v>
      </c>
      <c r="F275" s="14">
        <v>100</v>
      </c>
      <c r="G275" s="14">
        <v>0</v>
      </c>
      <c r="H275" s="14">
        <v>0</v>
      </c>
      <c r="J275" s="31"/>
      <c r="K275" s="21"/>
    </row>
    <row r="276" spans="1:11" ht="13.5" x14ac:dyDescent="0.2">
      <c r="A276" s="13" t="s">
        <v>284</v>
      </c>
      <c r="B276" s="2" t="s">
        <v>285</v>
      </c>
      <c r="C276" s="3"/>
      <c r="D276" s="15">
        <v>175848</v>
      </c>
      <c r="E276" s="15">
        <v>175846.64</v>
      </c>
      <c r="F276" s="15">
        <v>180644</v>
      </c>
      <c r="G276" s="15">
        <f>SUM(G262:G275)</f>
        <v>181844.60000000003</v>
      </c>
      <c r="H276" s="15">
        <f>SUM(H262:H275)</f>
        <v>194345</v>
      </c>
      <c r="J276" s="31">
        <f>SUM(F276-G276)</f>
        <v>-1200.6000000000349</v>
      </c>
      <c r="K276" s="37"/>
    </row>
    <row r="277" spans="1:11" ht="13.5" x14ac:dyDescent="0.2">
      <c r="A277" s="13" t="s">
        <v>301</v>
      </c>
      <c r="B277" s="2" t="s">
        <v>302</v>
      </c>
      <c r="C277" s="3"/>
      <c r="J277" s="33"/>
      <c r="K277" s="37"/>
    </row>
    <row r="278" spans="1:11" ht="13.5" x14ac:dyDescent="0.2">
      <c r="A278" s="2" t="s">
        <v>303</v>
      </c>
      <c r="B278" s="3"/>
      <c r="C278" s="2" t="s">
        <v>304</v>
      </c>
      <c r="D278" s="14">
        <v>2157</v>
      </c>
      <c r="E278" s="14">
        <v>2256.84</v>
      </c>
      <c r="F278" s="14">
        <v>2300</v>
      </c>
      <c r="G278" s="14">
        <v>995.76</v>
      </c>
      <c r="H278" s="14">
        <v>1025</v>
      </c>
      <c r="J278" s="31"/>
      <c r="K278" s="21"/>
    </row>
    <row r="279" spans="1:11" ht="13.5" x14ac:dyDescent="0.2">
      <c r="A279" s="2" t="s">
        <v>305</v>
      </c>
      <c r="B279" s="3"/>
      <c r="C279" s="2" t="s">
        <v>65</v>
      </c>
      <c r="D279" s="14">
        <v>100</v>
      </c>
      <c r="E279" s="14">
        <v>0</v>
      </c>
      <c r="F279" s="14">
        <v>100</v>
      </c>
      <c r="G279" s="14">
        <v>0</v>
      </c>
      <c r="H279" s="14">
        <v>100</v>
      </c>
      <c r="J279" s="31"/>
      <c r="K279" s="37"/>
    </row>
    <row r="280" spans="1:11" ht="13.5" x14ac:dyDescent="0.2">
      <c r="A280" s="13" t="s">
        <v>301</v>
      </c>
      <c r="B280" s="2" t="s">
        <v>302</v>
      </c>
      <c r="C280" s="3"/>
      <c r="D280" s="15">
        <v>2257</v>
      </c>
      <c r="E280" s="15">
        <v>2256.84</v>
      </c>
      <c r="F280" s="15">
        <v>2400</v>
      </c>
      <c r="G280" s="15">
        <f>SUM(G278:G279)</f>
        <v>995.76</v>
      </c>
      <c r="H280" s="15">
        <f>SUM(H278:H279)</f>
        <v>1125</v>
      </c>
      <c r="J280" s="31">
        <f>SUM(F280-G280)</f>
        <v>1404.24</v>
      </c>
      <c r="K280" s="37"/>
    </row>
    <row r="281" spans="1:11" ht="13.5" x14ac:dyDescent="0.2">
      <c r="A281" s="13" t="s">
        <v>306</v>
      </c>
      <c r="B281" s="2" t="s">
        <v>307</v>
      </c>
      <c r="C281" s="3"/>
      <c r="J281" s="33"/>
      <c r="K281" s="37"/>
    </row>
    <row r="282" spans="1:11" ht="13.5" x14ac:dyDescent="0.2">
      <c r="A282" s="2" t="s">
        <v>309</v>
      </c>
      <c r="B282" s="3"/>
      <c r="C282" s="2" t="s">
        <v>308</v>
      </c>
      <c r="D282" s="14">
        <v>67420</v>
      </c>
      <c r="E282" s="14">
        <v>65318.75</v>
      </c>
      <c r="F282" s="14">
        <v>66250</v>
      </c>
      <c r="G282" s="14">
        <v>67282.600000000006</v>
      </c>
      <c r="H282" s="14">
        <v>68875</v>
      </c>
      <c r="J282" s="31"/>
      <c r="K282" s="37"/>
    </row>
    <row r="283" spans="1:11" ht="13.5" x14ac:dyDescent="0.2">
      <c r="A283" s="2" t="s">
        <v>1022</v>
      </c>
      <c r="B283" s="3"/>
      <c r="C283" s="2" t="s">
        <v>310</v>
      </c>
      <c r="D283" s="14">
        <v>21000</v>
      </c>
      <c r="E283" s="14">
        <v>23258.09</v>
      </c>
      <c r="F283" s="14">
        <v>22000</v>
      </c>
      <c r="G283" s="14">
        <v>23863.55</v>
      </c>
      <c r="H283" s="14">
        <v>25070</v>
      </c>
      <c r="J283" s="31"/>
      <c r="K283" s="37"/>
    </row>
    <row r="284" spans="1:11" ht="13.5" x14ac:dyDescent="0.2">
      <c r="A284" s="2" t="s">
        <v>311</v>
      </c>
      <c r="B284" s="3"/>
      <c r="C284" s="2" t="s">
        <v>23</v>
      </c>
      <c r="D284" s="14">
        <v>400</v>
      </c>
      <c r="E284" s="14">
        <v>0</v>
      </c>
      <c r="F284" s="14">
        <v>400</v>
      </c>
      <c r="G284" s="14">
        <v>175</v>
      </c>
      <c r="H284" s="14">
        <v>400</v>
      </c>
      <c r="J284" s="31"/>
      <c r="K284" s="37"/>
    </row>
    <row r="285" spans="1:11" ht="13.5" x14ac:dyDescent="0.2">
      <c r="A285" s="2" t="s">
        <v>312</v>
      </c>
      <c r="B285" s="3"/>
      <c r="C285" s="2" t="s">
        <v>27</v>
      </c>
      <c r="D285" s="14">
        <v>6553</v>
      </c>
      <c r="E285" s="14">
        <v>6286.69</v>
      </c>
      <c r="F285" s="14">
        <v>6770</v>
      </c>
      <c r="G285" s="14">
        <v>6495.72</v>
      </c>
      <c r="H285" s="14">
        <v>7030</v>
      </c>
      <c r="J285" s="31"/>
      <c r="K285" s="37"/>
    </row>
    <row r="286" spans="1:11" ht="13.5" x14ac:dyDescent="0.2">
      <c r="A286" s="2" t="s">
        <v>313</v>
      </c>
      <c r="B286" s="3"/>
      <c r="C286" s="2" t="s">
        <v>32</v>
      </c>
      <c r="D286" s="14">
        <v>100</v>
      </c>
      <c r="E286" s="14">
        <v>-1.02318153949454E-12</v>
      </c>
      <c r="F286" s="14">
        <v>50</v>
      </c>
      <c r="G286" s="14">
        <v>105.75</v>
      </c>
      <c r="H286" s="14">
        <v>5515</v>
      </c>
      <c r="J286" s="31"/>
      <c r="K286" s="37"/>
    </row>
    <row r="287" spans="1:11" ht="13.5" x14ac:dyDescent="0.2">
      <c r="A287" s="2" t="s">
        <v>314</v>
      </c>
      <c r="B287" s="3"/>
      <c r="C287" s="2" t="s">
        <v>89</v>
      </c>
      <c r="D287" s="14">
        <v>34195</v>
      </c>
      <c r="E287" s="14">
        <v>34478.19</v>
      </c>
      <c r="F287" s="14">
        <v>35594</v>
      </c>
      <c r="G287" s="14">
        <v>36040.559999999998</v>
      </c>
      <c r="H287" s="14">
        <v>36035</v>
      </c>
      <c r="J287" s="31"/>
      <c r="K287" s="37"/>
    </row>
    <row r="288" spans="1:11" ht="13.5" x14ac:dyDescent="0.2">
      <c r="A288" s="2" t="s">
        <v>315</v>
      </c>
      <c r="B288" s="3"/>
      <c r="C288" s="2" t="s">
        <v>42</v>
      </c>
      <c r="D288" s="14">
        <v>500</v>
      </c>
      <c r="E288" s="14">
        <v>410.57</v>
      </c>
      <c r="F288" s="14">
        <v>500</v>
      </c>
      <c r="G288" s="14">
        <v>408.23</v>
      </c>
      <c r="H288" s="14">
        <v>500</v>
      </c>
      <c r="J288" s="31"/>
      <c r="K288" s="37"/>
    </row>
    <row r="289" spans="1:11" ht="13.5" x14ac:dyDescent="0.2">
      <c r="A289" s="2" t="s">
        <v>316</v>
      </c>
      <c r="B289" s="3"/>
      <c r="C289" s="2" t="s">
        <v>146</v>
      </c>
      <c r="D289" s="14">
        <v>900</v>
      </c>
      <c r="E289" s="14">
        <v>816</v>
      </c>
      <c r="F289" s="14">
        <v>900</v>
      </c>
      <c r="G289" s="14">
        <v>1034</v>
      </c>
      <c r="H289" s="14">
        <v>1000</v>
      </c>
      <c r="J289" s="31"/>
      <c r="K289" s="37"/>
    </row>
    <row r="290" spans="1:11" ht="13.5" x14ac:dyDescent="0.2">
      <c r="A290" s="2" t="s">
        <v>317</v>
      </c>
      <c r="B290" s="3"/>
      <c r="C290" s="2" t="s">
        <v>50</v>
      </c>
      <c r="D290" s="14">
        <v>100</v>
      </c>
      <c r="E290" s="14">
        <v>0</v>
      </c>
      <c r="F290" s="14">
        <v>100</v>
      </c>
      <c r="G290" s="14">
        <v>0</v>
      </c>
      <c r="H290" s="14">
        <v>100</v>
      </c>
      <c r="J290" s="31"/>
      <c r="K290" s="37"/>
    </row>
    <row r="291" spans="1:11" ht="13.5" x14ac:dyDescent="0.2">
      <c r="A291" s="2" t="s">
        <v>318</v>
      </c>
      <c r="B291" s="3"/>
      <c r="C291" s="2" t="s">
        <v>54</v>
      </c>
      <c r="D291" s="14">
        <v>200</v>
      </c>
      <c r="E291" s="14">
        <v>183.98</v>
      </c>
      <c r="F291" s="14">
        <v>200</v>
      </c>
      <c r="G291" s="14">
        <v>601.64</v>
      </c>
      <c r="H291" s="14">
        <v>300</v>
      </c>
      <c r="J291" s="31"/>
      <c r="K291" s="37"/>
    </row>
    <row r="292" spans="1:11" ht="13.5" x14ac:dyDescent="0.2">
      <c r="A292" s="2" t="s">
        <v>319</v>
      </c>
      <c r="B292" s="3"/>
      <c r="C292" s="2" t="s">
        <v>56</v>
      </c>
      <c r="D292" s="14">
        <v>300</v>
      </c>
      <c r="E292" s="14">
        <v>403.51</v>
      </c>
      <c r="F292" s="14">
        <v>400</v>
      </c>
      <c r="G292" s="14">
        <v>474.31</v>
      </c>
      <c r="H292" s="14">
        <v>500</v>
      </c>
      <c r="J292" s="31"/>
      <c r="K292" s="37"/>
    </row>
    <row r="293" spans="1:11" ht="13.5" x14ac:dyDescent="0.2">
      <c r="A293" s="2" t="s">
        <v>1101</v>
      </c>
      <c r="B293" s="3"/>
      <c r="C293" s="2" t="s">
        <v>66</v>
      </c>
      <c r="D293" s="14">
        <v>1200</v>
      </c>
      <c r="E293" s="14">
        <v>1711.93</v>
      </c>
      <c r="F293" s="14">
        <v>1500</v>
      </c>
      <c r="G293" s="14">
        <v>941.94</v>
      </c>
      <c r="H293" s="14">
        <v>1300</v>
      </c>
      <c r="J293" s="31"/>
      <c r="K293" s="37"/>
    </row>
    <row r="294" spans="1:11" ht="13.5" x14ac:dyDescent="0.2">
      <c r="A294" s="2" t="s">
        <v>1152</v>
      </c>
      <c r="B294" s="3"/>
      <c r="C294" s="2" t="s">
        <v>1153</v>
      </c>
      <c r="D294" s="14">
        <v>0</v>
      </c>
      <c r="E294" s="14">
        <v>0</v>
      </c>
      <c r="F294" s="14">
        <v>0</v>
      </c>
      <c r="G294" s="14">
        <v>0</v>
      </c>
      <c r="H294" s="14">
        <v>0</v>
      </c>
      <c r="J294" s="31"/>
      <c r="K294" s="37"/>
    </row>
    <row r="295" spans="1:11" ht="13.5" x14ac:dyDescent="0.2">
      <c r="A295" s="13" t="s">
        <v>306</v>
      </c>
      <c r="B295" s="2" t="s">
        <v>307</v>
      </c>
      <c r="C295" s="3"/>
      <c r="D295" s="15">
        <v>132868</v>
      </c>
      <c r="E295" s="15">
        <v>132867.71</v>
      </c>
      <c r="F295" s="15">
        <v>134664</v>
      </c>
      <c r="G295" s="15">
        <f>SUM(G282:G294)</f>
        <v>137423.30000000002</v>
      </c>
      <c r="H295" s="15">
        <f>SUM(H282:H294)</f>
        <v>146625</v>
      </c>
      <c r="J295" s="31">
        <f>SUM(F295-G295)</f>
        <v>-2759.3000000000175</v>
      </c>
      <c r="K295" s="37"/>
    </row>
    <row r="296" spans="1:11" x14ac:dyDescent="0.2">
      <c r="A296" s="13" t="s">
        <v>320</v>
      </c>
      <c r="B296" s="2" t="s">
        <v>321</v>
      </c>
      <c r="C296" s="3"/>
      <c r="J296" s="33"/>
      <c r="K296" s="21"/>
    </row>
    <row r="297" spans="1:11" ht="13.5" x14ac:dyDescent="0.2">
      <c r="A297" s="2" t="s">
        <v>322</v>
      </c>
      <c r="B297" s="3"/>
      <c r="C297" s="2" t="s">
        <v>323</v>
      </c>
      <c r="D297" s="14">
        <v>800</v>
      </c>
      <c r="E297" s="14">
        <v>113.92</v>
      </c>
      <c r="F297" s="14">
        <v>400</v>
      </c>
      <c r="G297" s="14">
        <v>0</v>
      </c>
      <c r="H297" s="14">
        <v>400</v>
      </c>
      <c r="J297" s="31"/>
      <c r="K297" s="37"/>
    </row>
    <row r="298" spans="1:11" ht="13.5" x14ac:dyDescent="0.2">
      <c r="A298" s="13" t="s">
        <v>320</v>
      </c>
      <c r="B298" s="2" t="s">
        <v>321</v>
      </c>
      <c r="C298" s="3"/>
      <c r="D298" s="15">
        <v>800</v>
      </c>
      <c r="E298" s="15">
        <v>113.92</v>
      </c>
      <c r="F298" s="15">
        <v>400</v>
      </c>
      <c r="G298" s="15">
        <f>G297</f>
        <v>0</v>
      </c>
      <c r="H298" s="15">
        <f>H297</f>
        <v>400</v>
      </c>
      <c r="J298" s="31">
        <f>SUM(F298-G298)</f>
        <v>400</v>
      </c>
      <c r="K298" s="37"/>
    </row>
    <row r="299" spans="1:11" x14ac:dyDescent="0.2">
      <c r="A299" s="13" t="s">
        <v>324</v>
      </c>
      <c r="B299" s="2" t="s">
        <v>325</v>
      </c>
      <c r="C299" s="3"/>
      <c r="J299" s="33"/>
      <c r="K299" s="21"/>
    </row>
    <row r="300" spans="1:11" ht="13.5" x14ac:dyDescent="0.2">
      <c r="A300" s="2" t="s">
        <v>1023</v>
      </c>
      <c r="B300" s="3"/>
      <c r="C300" s="2" t="s">
        <v>326</v>
      </c>
      <c r="D300" s="14">
        <v>50000</v>
      </c>
      <c r="E300" s="14">
        <v>49400</v>
      </c>
      <c r="F300" s="14">
        <v>50950</v>
      </c>
      <c r="G300" s="14">
        <v>50882</v>
      </c>
      <c r="H300" s="14">
        <v>52920</v>
      </c>
      <c r="J300" s="31"/>
      <c r="K300" s="37"/>
    </row>
    <row r="301" spans="1:11" ht="13.5" x14ac:dyDescent="0.2">
      <c r="A301" s="2" t="s">
        <v>327</v>
      </c>
      <c r="B301" s="3"/>
      <c r="C301" s="2" t="s">
        <v>97</v>
      </c>
      <c r="D301" s="14">
        <v>255</v>
      </c>
      <c r="E301" s="14">
        <v>255</v>
      </c>
      <c r="F301" s="14">
        <v>255</v>
      </c>
      <c r="G301" s="14">
        <v>300</v>
      </c>
      <c r="H301" s="14">
        <v>300</v>
      </c>
      <c r="J301" s="31"/>
      <c r="K301" s="37"/>
    </row>
    <row r="302" spans="1:11" ht="13.5" x14ac:dyDescent="0.2">
      <c r="A302" s="2" t="s">
        <v>328</v>
      </c>
      <c r="B302" s="3"/>
      <c r="C302" s="2" t="s">
        <v>27</v>
      </c>
      <c r="D302" s="14">
        <v>3845</v>
      </c>
      <c r="E302" s="14">
        <v>3567.9</v>
      </c>
      <c r="F302" s="14">
        <v>3917</v>
      </c>
      <c r="G302" s="14">
        <v>3642.17</v>
      </c>
      <c r="H302" s="14">
        <v>4085</v>
      </c>
      <c r="J302" s="31"/>
      <c r="K302" s="37"/>
    </row>
    <row r="303" spans="1:11" ht="13.5" x14ac:dyDescent="0.2">
      <c r="A303" s="2" t="s">
        <v>329</v>
      </c>
      <c r="B303" s="3"/>
      <c r="C303" s="2" t="s">
        <v>32</v>
      </c>
      <c r="D303" s="14">
        <v>100</v>
      </c>
      <c r="E303" s="14">
        <v>0</v>
      </c>
      <c r="F303" s="14">
        <v>50</v>
      </c>
      <c r="G303" s="14">
        <v>1043.01</v>
      </c>
      <c r="H303" s="14">
        <v>3205</v>
      </c>
      <c r="J303" s="31"/>
      <c r="K303" s="37"/>
    </row>
    <row r="304" spans="1:11" ht="13.5" x14ac:dyDescent="0.2">
      <c r="A304" s="2" t="s">
        <v>330</v>
      </c>
      <c r="B304" s="3"/>
      <c r="C304" s="2" t="s">
        <v>89</v>
      </c>
      <c r="D304" s="14">
        <v>9342</v>
      </c>
      <c r="E304" s="14">
        <v>9445.32</v>
      </c>
      <c r="F304" s="14">
        <v>9740</v>
      </c>
      <c r="G304" s="14">
        <v>9923.58</v>
      </c>
      <c r="H304" s="14">
        <v>10340</v>
      </c>
      <c r="J304" s="31"/>
      <c r="K304" s="37"/>
    </row>
    <row r="305" spans="1:11" ht="13.5" x14ac:dyDescent="0.2">
      <c r="A305" s="2" t="s">
        <v>331</v>
      </c>
      <c r="B305" s="3"/>
      <c r="C305" s="2" t="s">
        <v>42</v>
      </c>
      <c r="D305" s="14">
        <v>500</v>
      </c>
      <c r="E305" s="14">
        <v>410.57</v>
      </c>
      <c r="F305" s="14">
        <v>500</v>
      </c>
      <c r="G305" s="14">
        <v>408.23</v>
      </c>
      <c r="H305" s="14">
        <v>500</v>
      </c>
      <c r="J305" s="31"/>
      <c r="K305" s="37"/>
    </row>
    <row r="306" spans="1:11" ht="13.5" x14ac:dyDescent="0.2">
      <c r="A306" s="2" t="s">
        <v>332</v>
      </c>
      <c r="B306" s="3"/>
      <c r="C306" s="2" t="s">
        <v>146</v>
      </c>
      <c r="D306" s="14">
        <v>1000</v>
      </c>
      <c r="E306" s="14">
        <v>948.04</v>
      </c>
      <c r="F306" s="14">
        <v>1000</v>
      </c>
      <c r="G306" s="14">
        <v>982.94</v>
      </c>
      <c r="H306" s="14">
        <v>1000</v>
      </c>
      <c r="J306" s="31"/>
      <c r="K306" s="37"/>
    </row>
    <row r="307" spans="1:11" ht="13.5" x14ac:dyDescent="0.2">
      <c r="A307" s="2" t="s">
        <v>333</v>
      </c>
      <c r="B307" s="3"/>
      <c r="C307" s="2" t="s">
        <v>50</v>
      </c>
      <c r="D307" s="14">
        <v>1000</v>
      </c>
      <c r="E307" s="14">
        <v>0</v>
      </c>
      <c r="F307" s="14">
        <v>1000</v>
      </c>
      <c r="G307" s="14">
        <v>0</v>
      </c>
      <c r="H307" s="14">
        <v>100</v>
      </c>
      <c r="J307" s="31"/>
      <c r="K307" s="37"/>
    </row>
    <row r="308" spans="1:11" ht="13.5" x14ac:dyDescent="0.2">
      <c r="A308" s="2" t="s">
        <v>334</v>
      </c>
      <c r="B308" s="3"/>
      <c r="C308" s="2" t="s">
        <v>54</v>
      </c>
      <c r="D308" s="14">
        <v>500</v>
      </c>
      <c r="E308" s="14">
        <v>489.96</v>
      </c>
      <c r="F308" s="14">
        <v>500</v>
      </c>
      <c r="G308" s="14">
        <v>622.07000000000005</v>
      </c>
      <c r="H308" s="14">
        <v>500</v>
      </c>
      <c r="J308" s="31"/>
      <c r="K308" s="37"/>
    </row>
    <row r="309" spans="1:11" ht="13.5" x14ac:dyDescent="0.2">
      <c r="A309" s="2" t="s">
        <v>335</v>
      </c>
      <c r="B309" s="3"/>
      <c r="C309" s="2" t="s">
        <v>336</v>
      </c>
      <c r="D309" s="14">
        <v>2000</v>
      </c>
      <c r="E309" s="14">
        <v>2128.9299999999998</v>
      </c>
      <c r="F309" s="14">
        <v>2000</v>
      </c>
      <c r="G309" s="14">
        <v>2110.48</v>
      </c>
      <c r="H309" s="14">
        <v>2100</v>
      </c>
      <c r="J309" s="31"/>
      <c r="K309" s="37"/>
    </row>
    <row r="310" spans="1:11" ht="13.5" x14ac:dyDescent="0.2">
      <c r="A310" s="2" t="s">
        <v>337</v>
      </c>
      <c r="B310" s="3"/>
      <c r="C310" s="2" t="s">
        <v>338</v>
      </c>
      <c r="D310" s="14">
        <v>0</v>
      </c>
      <c r="E310" s="14">
        <v>0</v>
      </c>
      <c r="F310" s="14">
        <v>0</v>
      </c>
      <c r="G310" s="14">
        <v>0</v>
      </c>
      <c r="H310" s="14">
        <v>0</v>
      </c>
      <c r="J310" s="31"/>
      <c r="K310" s="37"/>
    </row>
    <row r="311" spans="1:11" ht="13.5" x14ac:dyDescent="0.2">
      <c r="A311" s="2" t="s">
        <v>1102</v>
      </c>
      <c r="B311" s="3"/>
      <c r="C311" s="2" t="s">
        <v>66</v>
      </c>
      <c r="D311" s="14">
        <v>850</v>
      </c>
      <c r="E311" s="14">
        <v>1127.55</v>
      </c>
      <c r="F311" s="14">
        <v>800</v>
      </c>
      <c r="G311" s="14">
        <v>449.26</v>
      </c>
      <c r="H311" s="14">
        <v>500</v>
      </c>
      <c r="J311" s="31"/>
      <c r="K311" s="37"/>
    </row>
    <row r="312" spans="1:11" ht="13.5" x14ac:dyDescent="0.2">
      <c r="A312" s="2" t="s">
        <v>1154</v>
      </c>
      <c r="B312" s="3"/>
      <c r="C312" s="2" t="s">
        <v>1155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J312" s="31"/>
      <c r="K312" s="37"/>
    </row>
    <row r="313" spans="1:11" ht="13.5" x14ac:dyDescent="0.2">
      <c r="A313" s="2" t="s">
        <v>339</v>
      </c>
      <c r="B313" s="3"/>
      <c r="C313" s="2" t="s">
        <v>340</v>
      </c>
      <c r="D313" s="14">
        <v>300</v>
      </c>
      <c r="E313" s="14">
        <v>523.70000000000005</v>
      </c>
      <c r="F313" s="14">
        <v>300</v>
      </c>
      <c r="G313" s="14">
        <v>287.85000000000002</v>
      </c>
      <c r="H313" s="14">
        <v>300</v>
      </c>
      <c r="J313" s="31"/>
      <c r="K313" s="37"/>
    </row>
    <row r="314" spans="1:11" ht="13.5" x14ac:dyDescent="0.2">
      <c r="A314" s="13" t="s">
        <v>324</v>
      </c>
      <c r="B314" s="2" t="s">
        <v>325</v>
      </c>
      <c r="C314" s="3"/>
      <c r="D314" s="15">
        <v>69692</v>
      </c>
      <c r="E314" s="15">
        <v>68296.97</v>
      </c>
      <c r="F314" s="15">
        <v>71012</v>
      </c>
      <c r="G314" s="15">
        <f>SUM(G300:G313)</f>
        <v>70651.59</v>
      </c>
      <c r="H314" s="15">
        <f>SUM(H300:H313)</f>
        <v>75850</v>
      </c>
      <c r="J314" s="31">
        <f>SUM(F314-G314)</f>
        <v>360.41000000000349</v>
      </c>
      <c r="K314" s="37"/>
    </row>
    <row r="315" spans="1:11" ht="13.5" x14ac:dyDescent="0.2">
      <c r="A315" s="13" t="s">
        <v>341</v>
      </c>
      <c r="B315" s="2" t="s">
        <v>342</v>
      </c>
      <c r="C315" s="3"/>
      <c r="J315" s="31"/>
      <c r="K315" s="37"/>
    </row>
    <row r="316" spans="1:11" ht="13.5" x14ac:dyDescent="0.2">
      <c r="A316" s="2" t="s">
        <v>343</v>
      </c>
      <c r="B316" s="3"/>
      <c r="C316" s="2" t="s">
        <v>344</v>
      </c>
      <c r="D316" s="14">
        <v>1000</v>
      </c>
      <c r="E316" s="14">
        <v>1820.65</v>
      </c>
      <c r="F316" s="14">
        <v>1500</v>
      </c>
      <c r="G316" s="14">
        <v>1941.82</v>
      </c>
      <c r="H316" s="14">
        <v>2000</v>
      </c>
      <c r="J316" s="31"/>
      <c r="K316" s="37"/>
    </row>
    <row r="317" spans="1:11" x14ac:dyDescent="0.2">
      <c r="A317" s="2" t="s">
        <v>1103</v>
      </c>
      <c r="B317" s="3"/>
      <c r="C317" s="2" t="s">
        <v>345</v>
      </c>
      <c r="D317" s="14">
        <v>450</v>
      </c>
      <c r="E317" s="14">
        <v>37.57</v>
      </c>
      <c r="F317" s="14">
        <v>400</v>
      </c>
      <c r="G317" s="14">
        <v>289.27</v>
      </c>
      <c r="H317" s="14">
        <v>400</v>
      </c>
      <c r="J317" s="33"/>
      <c r="K317" s="21"/>
    </row>
    <row r="318" spans="1:11" ht="13.5" x14ac:dyDescent="0.2">
      <c r="A318" s="2" t="s">
        <v>1024</v>
      </c>
      <c r="B318" s="3"/>
      <c r="C318" s="2" t="s">
        <v>346</v>
      </c>
      <c r="D318" s="14">
        <v>9000</v>
      </c>
      <c r="E318" s="14">
        <v>6234.16</v>
      </c>
      <c r="F318" s="14">
        <v>9000</v>
      </c>
      <c r="G318" s="14">
        <v>4138.08</v>
      </c>
      <c r="H318" s="14">
        <v>4000</v>
      </c>
      <c r="J318" s="31"/>
      <c r="K318" s="37"/>
    </row>
    <row r="319" spans="1:11" ht="13.5" x14ac:dyDescent="0.2">
      <c r="A319" s="13" t="s">
        <v>341</v>
      </c>
      <c r="B319" s="2" t="s">
        <v>342</v>
      </c>
      <c r="C319" s="3"/>
      <c r="D319" s="15">
        <v>10450</v>
      </c>
      <c r="E319" s="15">
        <v>8092.38</v>
      </c>
      <c r="F319" s="15">
        <v>10900</v>
      </c>
      <c r="G319" s="15">
        <f>SUM(G316:G318)</f>
        <v>6369.17</v>
      </c>
      <c r="H319" s="15">
        <f>SUM(H316:H318)</f>
        <v>6400</v>
      </c>
      <c r="J319" s="31">
        <f>SUM(F319-G319)</f>
        <v>4530.83</v>
      </c>
      <c r="K319" s="37"/>
    </row>
    <row r="320" spans="1:11" ht="13.5" x14ac:dyDescent="0.2">
      <c r="A320" s="13" t="s">
        <v>347</v>
      </c>
      <c r="B320" s="2" t="s">
        <v>348</v>
      </c>
      <c r="C320" s="3"/>
      <c r="J320" s="31"/>
      <c r="K320" s="37"/>
    </row>
    <row r="321" spans="1:11" ht="13.5" x14ac:dyDescent="0.2">
      <c r="A321" s="2" t="s">
        <v>1026</v>
      </c>
      <c r="B321" s="3"/>
      <c r="C321" s="2" t="s">
        <v>349</v>
      </c>
      <c r="D321" s="14">
        <v>88000</v>
      </c>
      <c r="E321" s="14">
        <v>78040.929999999993</v>
      </c>
      <c r="F321" s="14">
        <v>80000</v>
      </c>
      <c r="G321" s="14">
        <v>87046.33</v>
      </c>
      <c r="H321" s="14">
        <v>89500</v>
      </c>
      <c r="J321" s="31"/>
      <c r="K321" s="37"/>
    </row>
    <row r="322" spans="1:11" ht="13.5" x14ac:dyDescent="0.2">
      <c r="A322" s="2" t="s">
        <v>350</v>
      </c>
      <c r="B322" s="3"/>
      <c r="C322" s="2" t="s">
        <v>351</v>
      </c>
      <c r="D322" s="14">
        <v>0</v>
      </c>
      <c r="E322" s="14">
        <v>173.25</v>
      </c>
      <c r="F322" s="14">
        <v>0</v>
      </c>
      <c r="G322" s="14">
        <v>0</v>
      </c>
      <c r="H322" s="14">
        <v>0</v>
      </c>
      <c r="J322" s="31"/>
      <c r="K322" s="21"/>
    </row>
    <row r="323" spans="1:11" ht="13.5" x14ac:dyDescent="0.2">
      <c r="A323" s="2" t="s">
        <v>352</v>
      </c>
      <c r="B323" s="3"/>
      <c r="C323" s="2" t="s">
        <v>97</v>
      </c>
      <c r="D323" s="14">
        <v>1000</v>
      </c>
      <c r="E323" s="14">
        <v>340</v>
      </c>
      <c r="F323" s="14">
        <v>1000</v>
      </c>
      <c r="G323" s="14">
        <v>600</v>
      </c>
      <c r="H323" s="14">
        <v>600</v>
      </c>
      <c r="J323" s="31"/>
      <c r="K323" s="37"/>
    </row>
    <row r="324" spans="1:11" ht="13.5" x14ac:dyDescent="0.2">
      <c r="A324" s="2" t="s">
        <v>353</v>
      </c>
      <c r="B324" s="3"/>
      <c r="C324" s="2" t="s">
        <v>27</v>
      </c>
      <c r="D324" s="14">
        <v>6809</v>
      </c>
      <c r="E324" s="14">
        <v>5875.98</v>
      </c>
      <c r="F324" s="14">
        <v>6197</v>
      </c>
      <c r="G324" s="14">
        <v>6571.2</v>
      </c>
      <c r="H324" s="14">
        <v>6850</v>
      </c>
      <c r="J324" s="31"/>
      <c r="K324" s="37"/>
    </row>
    <row r="325" spans="1:11" ht="13.5" x14ac:dyDescent="0.2">
      <c r="A325" s="2" t="s">
        <v>354</v>
      </c>
      <c r="B325" s="3"/>
      <c r="C325" s="2" t="s">
        <v>32</v>
      </c>
      <c r="D325" s="14">
        <v>100</v>
      </c>
      <c r="E325" s="14">
        <v>-1.7053025658242399E-13</v>
      </c>
      <c r="F325" s="14">
        <v>100</v>
      </c>
      <c r="G325" s="14">
        <v>4683.21</v>
      </c>
      <c r="H325" s="14">
        <v>5040</v>
      </c>
      <c r="J325" s="31"/>
      <c r="K325" s="37"/>
    </row>
    <row r="326" spans="1:11" ht="13.5" x14ac:dyDescent="0.2">
      <c r="A326" s="2" t="s">
        <v>355</v>
      </c>
      <c r="B326" s="3"/>
      <c r="C326" s="2" t="s">
        <v>89</v>
      </c>
      <c r="D326" s="14">
        <v>18684</v>
      </c>
      <c r="E326" s="14">
        <v>19120.61</v>
      </c>
      <c r="F326" s="14">
        <v>19500</v>
      </c>
      <c r="G326" s="14">
        <v>20062.7</v>
      </c>
      <c r="H326" s="14">
        <v>20000</v>
      </c>
      <c r="J326" s="31"/>
      <c r="K326" s="37"/>
    </row>
    <row r="327" spans="1:11" ht="13.5" x14ac:dyDescent="0.2">
      <c r="A327" s="2" t="s">
        <v>356</v>
      </c>
      <c r="B327" s="3"/>
      <c r="C327" s="2" t="s">
        <v>42</v>
      </c>
      <c r="D327" s="14">
        <v>500</v>
      </c>
      <c r="E327" s="14">
        <v>410.58</v>
      </c>
      <c r="F327" s="14">
        <v>500</v>
      </c>
      <c r="G327" s="14">
        <v>408.23</v>
      </c>
      <c r="H327" s="14">
        <v>500</v>
      </c>
      <c r="J327" s="31"/>
      <c r="K327" s="37"/>
    </row>
    <row r="328" spans="1:11" ht="13.5" x14ac:dyDescent="0.2">
      <c r="A328" s="2" t="s">
        <v>357</v>
      </c>
      <c r="B328" s="3"/>
      <c r="C328" s="2" t="s">
        <v>65</v>
      </c>
      <c r="D328" s="14">
        <v>500</v>
      </c>
      <c r="E328" s="14">
        <v>53.25</v>
      </c>
      <c r="F328" s="14">
        <v>500</v>
      </c>
      <c r="G328" s="14">
        <v>425</v>
      </c>
      <c r="H328" s="14">
        <v>500</v>
      </c>
      <c r="J328" s="31"/>
      <c r="K328" s="37"/>
    </row>
    <row r="329" spans="1:11" ht="13.5" x14ac:dyDescent="0.2">
      <c r="A329" s="2" t="s">
        <v>358</v>
      </c>
      <c r="B329" s="3"/>
      <c r="C329" s="2" t="s">
        <v>359</v>
      </c>
      <c r="D329" s="14">
        <v>50000</v>
      </c>
      <c r="E329" s="14">
        <v>1.24000000000524</v>
      </c>
      <c r="F329" s="14">
        <v>10000</v>
      </c>
      <c r="G329" s="14">
        <v>0</v>
      </c>
      <c r="H329" s="14">
        <v>2000</v>
      </c>
      <c r="J329" s="31"/>
      <c r="K329" s="37"/>
    </row>
    <row r="330" spans="1:11" ht="13.5" x14ac:dyDescent="0.2">
      <c r="A330" s="2" t="s">
        <v>360</v>
      </c>
      <c r="B330" s="3"/>
      <c r="C330" s="2" t="s">
        <v>361</v>
      </c>
      <c r="D330" s="14">
        <v>40000</v>
      </c>
      <c r="E330" s="14">
        <v>0.5</v>
      </c>
      <c r="F330" s="14">
        <v>55000</v>
      </c>
      <c r="G330" s="14">
        <v>0</v>
      </c>
      <c r="H330" s="14">
        <v>72000</v>
      </c>
      <c r="J330" s="31"/>
      <c r="K330" s="37"/>
    </row>
    <row r="331" spans="1:11" ht="13.5" x14ac:dyDescent="0.2">
      <c r="A331" s="2" t="s">
        <v>362</v>
      </c>
      <c r="B331" s="3"/>
      <c r="C331" s="2" t="s">
        <v>363</v>
      </c>
      <c r="D331" s="14">
        <v>4500</v>
      </c>
      <c r="E331" s="14">
        <v>5457.03</v>
      </c>
      <c r="F331" s="14">
        <v>5000</v>
      </c>
      <c r="G331" s="14">
        <v>3348.77</v>
      </c>
      <c r="H331" s="14">
        <v>5500</v>
      </c>
      <c r="J331" s="31"/>
      <c r="K331" s="37"/>
    </row>
    <row r="332" spans="1:11" ht="13.5" x14ac:dyDescent="0.2">
      <c r="A332" s="2" t="s">
        <v>364</v>
      </c>
      <c r="B332" s="3"/>
      <c r="C332" s="2" t="s">
        <v>365</v>
      </c>
      <c r="D332" s="14">
        <v>2100</v>
      </c>
      <c r="E332" s="14">
        <v>2478.4</v>
      </c>
      <c r="F332" s="14">
        <v>2000</v>
      </c>
      <c r="G332" s="14">
        <v>2075.2199999999998</v>
      </c>
      <c r="H332" s="14">
        <v>2500</v>
      </c>
      <c r="J332" s="31"/>
      <c r="K332" s="37"/>
    </row>
    <row r="333" spans="1:11" ht="13.5" x14ac:dyDescent="0.2">
      <c r="A333" s="2" t="s">
        <v>366</v>
      </c>
      <c r="B333" s="3"/>
      <c r="C333" s="2" t="s">
        <v>50</v>
      </c>
      <c r="D333" s="14">
        <v>30000</v>
      </c>
      <c r="E333" s="14">
        <v>22374.32</v>
      </c>
      <c r="F333" s="14">
        <v>30000</v>
      </c>
      <c r="G333" s="14">
        <v>27983.47</v>
      </c>
      <c r="H333" s="14">
        <v>30000</v>
      </c>
      <c r="J333" s="31"/>
      <c r="K333" s="37"/>
    </row>
    <row r="334" spans="1:11" ht="13.5" x14ac:dyDescent="0.2">
      <c r="A334" s="2" t="s">
        <v>367</v>
      </c>
      <c r="B334" s="3"/>
      <c r="C334" s="2" t="s">
        <v>368</v>
      </c>
      <c r="D334" s="14">
        <v>0</v>
      </c>
      <c r="E334" s="14">
        <v>245</v>
      </c>
      <c r="F334" s="14">
        <v>3600</v>
      </c>
      <c r="G334" s="14">
        <v>360</v>
      </c>
      <c r="H334" s="14">
        <v>1000</v>
      </c>
      <c r="J334" s="31"/>
      <c r="K334" s="37"/>
    </row>
    <row r="335" spans="1:11" ht="13.5" x14ac:dyDescent="0.2">
      <c r="A335" s="2" t="s">
        <v>369</v>
      </c>
      <c r="B335" s="3"/>
      <c r="C335" s="2" t="s">
        <v>54</v>
      </c>
      <c r="D335" s="14">
        <v>50</v>
      </c>
      <c r="E335" s="14">
        <v>0</v>
      </c>
      <c r="F335" s="14">
        <v>0</v>
      </c>
      <c r="G335" s="14">
        <v>0</v>
      </c>
      <c r="H335" s="14">
        <v>0</v>
      </c>
      <c r="J335" s="31"/>
      <c r="K335" s="37"/>
    </row>
    <row r="336" spans="1:11" ht="13.5" x14ac:dyDescent="0.2">
      <c r="A336" s="2" t="s">
        <v>370</v>
      </c>
      <c r="B336" s="3"/>
      <c r="C336" s="2" t="s">
        <v>56</v>
      </c>
      <c r="D336" s="14">
        <v>100</v>
      </c>
      <c r="E336" s="14">
        <v>256.08</v>
      </c>
      <c r="F336" s="14">
        <v>200</v>
      </c>
      <c r="G336" s="14">
        <v>315.83</v>
      </c>
      <c r="H336" s="14">
        <v>300</v>
      </c>
      <c r="J336" s="31"/>
      <c r="K336" s="37"/>
    </row>
    <row r="337" spans="1:11" ht="13.5" x14ac:dyDescent="0.2">
      <c r="A337" s="2" t="s">
        <v>371</v>
      </c>
      <c r="B337" s="3"/>
      <c r="C337" s="2" t="s">
        <v>372</v>
      </c>
      <c r="D337" s="14">
        <v>150</v>
      </c>
      <c r="E337" s="14">
        <v>168.25</v>
      </c>
      <c r="F337" s="14">
        <v>200</v>
      </c>
      <c r="G337" s="14">
        <v>2015.26</v>
      </c>
      <c r="H337" s="14">
        <v>1500</v>
      </c>
      <c r="J337" s="31"/>
      <c r="K337" s="37"/>
    </row>
    <row r="338" spans="1:11" ht="13.5" x14ac:dyDescent="0.2">
      <c r="A338" s="2" t="s">
        <v>373</v>
      </c>
      <c r="B338" s="3"/>
      <c r="C338" s="2" t="s">
        <v>374</v>
      </c>
      <c r="D338" s="14">
        <v>3000</v>
      </c>
      <c r="E338" s="14">
        <v>905.7</v>
      </c>
      <c r="F338" s="14">
        <v>2000</v>
      </c>
      <c r="G338" s="14">
        <v>1429.81</v>
      </c>
      <c r="H338" s="14">
        <v>2000</v>
      </c>
      <c r="J338" s="31"/>
      <c r="K338" s="37"/>
    </row>
    <row r="339" spans="1:11" ht="13.5" x14ac:dyDescent="0.2">
      <c r="A339" s="2" t="s">
        <v>1104</v>
      </c>
      <c r="B339" s="3"/>
      <c r="C339" s="2" t="s">
        <v>375</v>
      </c>
      <c r="D339" s="14">
        <v>22000</v>
      </c>
      <c r="E339" s="14">
        <v>23228.65</v>
      </c>
      <c r="F339" s="14">
        <v>22000</v>
      </c>
      <c r="G339" s="14">
        <v>15245.73</v>
      </c>
      <c r="H339" s="14">
        <v>23000</v>
      </c>
      <c r="J339" s="31"/>
      <c r="K339" s="37"/>
    </row>
    <row r="340" spans="1:11" ht="13.5" x14ac:dyDescent="0.2">
      <c r="A340" s="2" t="s">
        <v>1156</v>
      </c>
      <c r="B340" s="3"/>
      <c r="C340" s="2" t="s">
        <v>1157</v>
      </c>
      <c r="D340" s="14">
        <v>0</v>
      </c>
      <c r="E340" s="14">
        <v>0</v>
      </c>
      <c r="F340" s="14">
        <v>0</v>
      </c>
      <c r="G340" s="14">
        <v>0</v>
      </c>
      <c r="H340" s="14">
        <v>0</v>
      </c>
      <c r="J340" s="31"/>
      <c r="K340" s="37"/>
    </row>
    <row r="341" spans="1:11" ht="13.5" x14ac:dyDescent="0.2">
      <c r="A341" s="2" t="s">
        <v>1025</v>
      </c>
      <c r="B341" s="3"/>
      <c r="C341" s="2" t="s">
        <v>376</v>
      </c>
      <c r="D341" s="14">
        <v>750</v>
      </c>
      <c r="E341" s="14">
        <v>493.87000000000103</v>
      </c>
      <c r="F341" s="14">
        <v>1000</v>
      </c>
      <c r="G341" s="14">
        <v>361.62</v>
      </c>
      <c r="H341" s="14">
        <v>500</v>
      </c>
      <c r="J341" s="31"/>
      <c r="K341" s="37"/>
    </row>
    <row r="342" spans="1:11" ht="13.5" x14ac:dyDescent="0.2">
      <c r="A342" s="2" t="s">
        <v>377</v>
      </c>
      <c r="B342" s="3"/>
      <c r="C342" s="2" t="s">
        <v>378</v>
      </c>
      <c r="D342" s="14">
        <v>500</v>
      </c>
      <c r="E342" s="14">
        <v>0</v>
      </c>
      <c r="F342" s="14">
        <v>500</v>
      </c>
      <c r="G342" s="14">
        <v>0</v>
      </c>
      <c r="H342" s="14">
        <v>500</v>
      </c>
      <c r="J342" s="31"/>
      <c r="K342" s="37"/>
    </row>
    <row r="343" spans="1:11" ht="13.5" x14ac:dyDescent="0.2">
      <c r="A343" s="13" t="s">
        <v>347</v>
      </c>
      <c r="B343" s="2" t="s">
        <v>348</v>
      </c>
      <c r="C343" s="3"/>
      <c r="D343" s="15">
        <v>268743</v>
      </c>
      <c r="E343" s="15">
        <v>159623.64000000001</v>
      </c>
      <c r="F343" s="15">
        <v>239297</v>
      </c>
      <c r="G343" s="15">
        <f>SUM(G321:G342)</f>
        <v>172932.38</v>
      </c>
      <c r="H343" s="15">
        <f>SUM(H321:H342)</f>
        <v>263790</v>
      </c>
      <c r="J343" s="31">
        <f>SUM(F343-G343)</f>
        <v>66364.62</v>
      </c>
      <c r="K343" s="37"/>
    </row>
    <row r="344" spans="1:11" ht="13.5" x14ac:dyDescent="0.2">
      <c r="A344" s="13" t="s">
        <v>379</v>
      </c>
      <c r="B344" s="2" t="s">
        <v>380</v>
      </c>
      <c r="C344" s="3"/>
      <c r="J344" s="31"/>
      <c r="K344" s="37"/>
    </row>
    <row r="345" spans="1:11" ht="13.5" x14ac:dyDescent="0.2">
      <c r="A345" s="2" t="s">
        <v>1027</v>
      </c>
      <c r="B345" s="3"/>
      <c r="C345" s="2" t="s">
        <v>381</v>
      </c>
      <c r="D345" s="14">
        <v>48000</v>
      </c>
      <c r="E345" s="14">
        <v>50376.85</v>
      </c>
      <c r="F345" s="14">
        <v>51000</v>
      </c>
      <c r="G345" s="14">
        <v>52439.62</v>
      </c>
      <c r="H345" s="14">
        <v>51555</v>
      </c>
      <c r="J345" s="31"/>
      <c r="K345" s="37"/>
    </row>
    <row r="346" spans="1:11" ht="13.5" x14ac:dyDescent="0.2">
      <c r="A346" s="2" t="s">
        <v>1028</v>
      </c>
      <c r="B346" s="3"/>
      <c r="C346" s="2" t="s">
        <v>1029</v>
      </c>
      <c r="D346" s="14">
        <v>550</v>
      </c>
      <c r="E346" s="14">
        <v>1342</v>
      </c>
      <c r="F346" s="14">
        <v>1000</v>
      </c>
      <c r="G346" s="14">
        <v>1089</v>
      </c>
      <c r="H346" s="14">
        <v>1000</v>
      </c>
      <c r="J346" s="31"/>
      <c r="K346" s="37"/>
    </row>
    <row r="347" spans="1:11" ht="13.5" x14ac:dyDescent="0.2">
      <c r="A347" s="2" t="s">
        <v>382</v>
      </c>
      <c r="B347" s="3"/>
      <c r="C347" s="2" t="s">
        <v>383</v>
      </c>
      <c r="D347" s="14">
        <v>200</v>
      </c>
      <c r="E347" s="14">
        <v>0</v>
      </c>
      <c r="F347" s="14">
        <v>200</v>
      </c>
      <c r="G347" s="14">
        <v>0</v>
      </c>
      <c r="H347" s="14">
        <v>0</v>
      </c>
      <c r="K347" s="37"/>
    </row>
    <row r="348" spans="1:11" ht="13.5" x14ac:dyDescent="0.2">
      <c r="A348" s="2" t="s">
        <v>384</v>
      </c>
      <c r="B348" s="3"/>
      <c r="C348" s="2" t="s">
        <v>21</v>
      </c>
      <c r="D348" s="14">
        <v>2500</v>
      </c>
      <c r="E348" s="14">
        <v>1306.8</v>
      </c>
      <c r="F348" s="14">
        <v>3000</v>
      </c>
      <c r="G348" s="14">
        <v>1890</v>
      </c>
      <c r="H348" s="14">
        <v>2000</v>
      </c>
      <c r="J348" s="31"/>
      <c r="K348" s="37"/>
    </row>
    <row r="349" spans="1:11" ht="13.5" x14ac:dyDescent="0.2">
      <c r="A349" s="2" t="s">
        <v>385</v>
      </c>
      <c r="B349" s="3"/>
      <c r="C349" s="2" t="s">
        <v>27</v>
      </c>
      <c r="D349" s="14">
        <v>3936</v>
      </c>
      <c r="E349" s="14">
        <v>3962.06</v>
      </c>
      <c r="F349" s="14">
        <v>4223</v>
      </c>
      <c r="G349" s="14">
        <v>4143.2</v>
      </c>
      <c r="H349" s="14">
        <v>4175</v>
      </c>
      <c r="J349" s="31"/>
      <c r="K349" s="21"/>
    </row>
    <row r="350" spans="1:11" ht="13.5" x14ac:dyDescent="0.2">
      <c r="A350" s="2" t="s">
        <v>386</v>
      </c>
      <c r="B350" s="3"/>
      <c r="C350" s="2" t="s">
        <v>32</v>
      </c>
      <c r="D350" s="14">
        <v>50</v>
      </c>
      <c r="E350" s="14">
        <v>5.6843418860808002E-14</v>
      </c>
      <c r="F350" s="14">
        <v>50</v>
      </c>
      <c r="G350" s="14">
        <v>855.24</v>
      </c>
      <c r="H350" s="14">
        <v>800</v>
      </c>
      <c r="J350" s="31"/>
      <c r="K350" s="37"/>
    </row>
    <row r="351" spans="1:11" ht="13.5" x14ac:dyDescent="0.2">
      <c r="A351" s="2" t="s">
        <v>387</v>
      </c>
      <c r="B351" s="3"/>
      <c r="C351" s="2" t="s">
        <v>89</v>
      </c>
      <c r="D351" s="14">
        <v>600</v>
      </c>
      <c r="E351" s="14">
        <v>257.88</v>
      </c>
      <c r="F351" s="14">
        <v>300</v>
      </c>
      <c r="G351" s="14">
        <v>401.79</v>
      </c>
      <c r="H351" s="14">
        <v>350</v>
      </c>
      <c r="J351" s="31"/>
      <c r="K351" s="37"/>
    </row>
    <row r="352" spans="1:11" ht="13.5" x14ac:dyDescent="0.2">
      <c r="A352" s="2" t="s">
        <v>388</v>
      </c>
      <c r="B352" s="3"/>
      <c r="C352" s="2" t="s">
        <v>146</v>
      </c>
      <c r="D352" s="14">
        <v>450</v>
      </c>
      <c r="E352" s="14">
        <v>53.25</v>
      </c>
      <c r="F352" s="14">
        <v>400</v>
      </c>
      <c r="G352" s="14">
        <v>0</v>
      </c>
      <c r="H352" s="14">
        <v>100</v>
      </c>
      <c r="J352" s="31"/>
      <c r="K352" s="37"/>
    </row>
    <row r="353" spans="1:11" ht="13.5" x14ac:dyDescent="0.2">
      <c r="A353" s="2" t="s">
        <v>389</v>
      </c>
      <c r="B353" s="3"/>
      <c r="C353" s="2" t="s">
        <v>50</v>
      </c>
      <c r="D353" s="14">
        <v>45000</v>
      </c>
      <c r="E353" s="14">
        <v>20021.57</v>
      </c>
      <c r="F353" s="14">
        <v>45000</v>
      </c>
      <c r="G353" s="14">
        <v>39178.019999999997</v>
      </c>
      <c r="H353" s="14">
        <v>45000</v>
      </c>
      <c r="J353" s="31"/>
      <c r="K353" s="37"/>
    </row>
    <row r="354" spans="1:11" ht="13.5" x14ac:dyDescent="0.2">
      <c r="A354" s="2" t="s">
        <v>390</v>
      </c>
      <c r="B354" s="3"/>
      <c r="C354" s="2" t="s">
        <v>391</v>
      </c>
      <c r="D354" s="14">
        <v>0</v>
      </c>
      <c r="E354" s="14">
        <v>68.819999999999993</v>
      </c>
      <c r="F354" s="14">
        <v>50</v>
      </c>
      <c r="G354" s="14">
        <v>0</v>
      </c>
      <c r="H354" s="14">
        <v>50</v>
      </c>
      <c r="J354" s="31"/>
      <c r="K354" s="37"/>
    </row>
    <row r="355" spans="1:11" ht="13.5" x14ac:dyDescent="0.2">
      <c r="A355" s="2" t="s">
        <v>392</v>
      </c>
      <c r="B355" s="3"/>
      <c r="C355" s="2" t="s">
        <v>1030</v>
      </c>
      <c r="D355" s="14">
        <v>800</v>
      </c>
      <c r="E355" s="14">
        <v>1520.02</v>
      </c>
      <c r="F355" s="14">
        <v>800</v>
      </c>
      <c r="G355" s="14">
        <v>428.34</v>
      </c>
      <c r="H355" s="14">
        <v>500</v>
      </c>
      <c r="J355" s="31"/>
      <c r="K355" s="37"/>
    </row>
    <row r="356" spans="1:11" ht="13.5" x14ac:dyDescent="0.2">
      <c r="A356" s="2" t="s">
        <v>1105</v>
      </c>
      <c r="B356" s="3"/>
      <c r="C356" s="2" t="s">
        <v>66</v>
      </c>
      <c r="D356" s="14">
        <v>3500</v>
      </c>
      <c r="E356" s="14">
        <v>1924.31</v>
      </c>
      <c r="F356" s="14">
        <v>3500</v>
      </c>
      <c r="G356" s="14">
        <v>1136.46</v>
      </c>
      <c r="H356" s="14">
        <v>2000</v>
      </c>
      <c r="J356" s="31"/>
      <c r="K356" s="37"/>
    </row>
    <row r="357" spans="1:11" ht="13.5" x14ac:dyDescent="0.2">
      <c r="A357" s="2" t="s">
        <v>1158</v>
      </c>
      <c r="B357" s="3"/>
      <c r="C357" s="2" t="s">
        <v>1159</v>
      </c>
      <c r="D357" s="14">
        <v>0</v>
      </c>
      <c r="E357" s="14">
        <v>0</v>
      </c>
      <c r="F357" s="14">
        <v>0</v>
      </c>
      <c r="G357" s="14">
        <v>0</v>
      </c>
      <c r="H357" s="14">
        <v>0</v>
      </c>
      <c r="J357" s="31"/>
      <c r="K357" s="37"/>
    </row>
    <row r="358" spans="1:11" ht="13.5" x14ac:dyDescent="0.2">
      <c r="A358" s="2" t="s">
        <v>1031</v>
      </c>
      <c r="B358" s="3"/>
      <c r="C358" s="2" t="s">
        <v>393</v>
      </c>
      <c r="D358" s="14">
        <v>40000</v>
      </c>
      <c r="E358" s="14">
        <v>27819.46</v>
      </c>
      <c r="F358" s="14">
        <v>40000</v>
      </c>
      <c r="G358" s="14">
        <v>0</v>
      </c>
      <c r="H358" s="14">
        <v>22000</v>
      </c>
      <c r="J358" s="31"/>
      <c r="K358" s="37"/>
    </row>
    <row r="359" spans="1:11" ht="13.5" x14ac:dyDescent="0.2">
      <c r="A359" s="2" t="s">
        <v>394</v>
      </c>
      <c r="B359" s="3"/>
      <c r="C359" s="2" t="s">
        <v>82</v>
      </c>
      <c r="D359" s="14">
        <v>100</v>
      </c>
      <c r="E359" s="14">
        <v>0</v>
      </c>
      <c r="F359" s="14">
        <v>100</v>
      </c>
      <c r="G359" s="14">
        <v>0</v>
      </c>
      <c r="H359" s="14">
        <v>100</v>
      </c>
      <c r="J359" s="31"/>
      <c r="K359" s="37"/>
    </row>
    <row r="360" spans="1:11" ht="13.5" x14ac:dyDescent="0.2">
      <c r="A360" s="13" t="s">
        <v>379</v>
      </c>
      <c r="B360" s="2" t="s">
        <v>380</v>
      </c>
      <c r="C360" s="3"/>
      <c r="D360" s="15">
        <v>145686</v>
      </c>
      <c r="E360" s="15">
        <v>108653.02</v>
      </c>
      <c r="F360" s="15">
        <v>149623</v>
      </c>
      <c r="G360" s="15">
        <f>SUM(G345:G359)</f>
        <v>101561.67</v>
      </c>
      <c r="H360" s="15">
        <f>SUM(H345:H359)</f>
        <v>129630</v>
      </c>
      <c r="J360" s="31">
        <f>SUM(F360-G360)</f>
        <v>48061.33</v>
      </c>
      <c r="K360" s="37"/>
    </row>
    <row r="361" spans="1:11" ht="13.5" x14ac:dyDescent="0.2">
      <c r="A361" s="13" t="s">
        <v>395</v>
      </c>
      <c r="B361" s="2" t="s">
        <v>396</v>
      </c>
      <c r="C361" s="3"/>
      <c r="J361" s="31"/>
      <c r="K361" s="37"/>
    </row>
    <row r="362" spans="1:11" ht="13.5" x14ac:dyDescent="0.2">
      <c r="A362" s="2" t="s">
        <v>1032</v>
      </c>
      <c r="B362" s="3"/>
      <c r="C362" s="2" t="s">
        <v>397</v>
      </c>
      <c r="D362" s="14">
        <v>9360</v>
      </c>
      <c r="E362" s="14">
        <v>9360</v>
      </c>
      <c r="F362" s="14">
        <v>9680</v>
      </c>
      <c r="G362" s="14">
        <v>9680</v>
      </c>
      <c r="H362" s="14">
        <v>9680</v>
      </c>
      <c r="J362" s="31"/>
      <c r="K362" s="37"/>
    </row>
    <row r="363" spans="1:11" ht="13.5" x14ac:dyDescent="0.2">
      <c r="A363" s="2" t="s">
        <v>1033</v>
      </c>
      <c r="B363" s="3"/>
      <c r="C363" s="2" t="s">
        <v>398</v>
      </c>
      <c r="D363" s="14">
        <v>8045</v>
      </c>
      <c r="E363" s="14">
        <v>5630.63</v>
      </c>
      <c r="F363" s="14">
        <v>8350</v>
      </c>
      <c r="G363" s="14">
        <v>6133.13</v>
      </c>
      <c r="H363" s="14">
        <v>6250</v>
      </c>
      <c r="J363" s="31"/>
      <c r="K363" s="37"/>
    </row>
    <row r="364" spans="1:11" ht="13.5" x14ac:dyDescent="0.2">
      <c r="A364" s="2" t="s">
        <v>1034</v>
      </c>
      <c r="B364" s="3"/>
      <c r="C364" s="2" t="s">
        <v>399</v>
      </c>
      <c r="D364" s="14">
        <v>1465</v>
      </c>
      <c r="E364" s="14">
        <v>1462.44</v>
      </c>
      <c r="F364" s="14">
        <v>1515</v>
      </c>
      <c r="G364" s="14">
        <v>1512.5</v>
      </c>
      <c r="H364" s="14">
        <v>1515</v>
      </c>
      <c r="J364" s="31"/>
      <c r="K364" s="37"/>
    </row>
    <row r="365" spans="1:11" ht="13.5" x14ac:dyDescent="0.2">
      <c r="A365" s="2" t="s">
        <v>1035</v>
      </c>
      <c r="B365" s="3"/>
      <c r="C365" s="2" t="s">
        <v>400</v>
      </c>
      <c r="D365" s="14">
        <v>6303</v>
      </c>
      <c r="E365" s="14">
        <v>6767.5</v>
      </c>
      <c r="F365" s="14">
        <v>6051</v>
      </c>
      <c r="G365" s="14">
        <v>6050</v>
      </c>
      <c r="H365" s="14">
        <v>6051</v>
      </c>
      <c r="J365" s="31"/>
      <c r="K365" s="37"/>
    </row>
    <row r="366" spans="1:11" ht="13.5" x14ac:dyDescent="0.2">
      <c r="A366" s="2" t="s">
        <v>1036</v>
      </c>
      <c r="B366" s="3"/>
      <c r="C366" s="2" t="s">
        <v>401</v>
      </c>
      <c r="D366" s="14">
        <v>1024</v>
      </c>
      <c r="E366" s="14">
        <v>1023.74</v>
      </c>
      <c r="F366" s="14">
        <v>1060</v>
      </c>
      <c r="G366" s="14">
        <v>1058.74</v>
      </c>
      <c r="H366" s="14">
        <v>1060</v>
      </c>
      <c r="J366" s="31"/>
      <c r="K366" s="37"/>
    </row>
    <row r="367" spans="1:11" ht="13.5" x14ac:dyDescent="0.2">
      <c r="A367" s="2" t="s">
        <v>402</v>
      </c>
      <c r="B367" s="3"/>
      <c r="C367" s="2" t="s">
        <v>27</v>
      </c>
      <c r="D367" s="14">
        <v>717</v>
      </c>
      <c r="E367" s="14">
        <v>739.67</v>
      </c>
      <c r="F367" s="14">
        <v>741</v>
      </c>
      <c r="G367" s="14">
        <v>778.25</v>
      </c>
      <c r="H367" s="14">
        <v>780</v>
      </c>
      <c r="J367" s="31"/>
      <c r="K367" s="37"/>
    </row>
    <row r="368" spans="1:11" ht="13.5" x14ac:dyDescent="0.2">
      <c r="A368" s="2" t="s">
        <v>403</v>
      </c>
      <c r="B368" s="3"/>
      <c r="C368" s="2" t="s">
        <v>27</v>
      </c>
      <c r="D368" s="14">
        <v>616</v>
      </c>
      <c r="E368" s="14">
        <v>449.72</v>
      </c>
      <c r="F368" s="14">
        <v>639</v>
      </c>
      <c r="G368" s="14">
        <v>463.53</v>
      </c>
      <c r="H368" s="14">
        <v>480</v>
      </c>
      <c r="J368" s="31"/>
      <c r="K368" s="37"/>
    </row>
    <row r="369" spans="1:11" ht="13.5" x14ac:dyDescent="0.2">
      <c r="A369" s="2" t="s">
        <v>404</v>
      </c>
      <c r="B369" s="3"/>
      <c r="C369" s="2" t="s">
        <v>27</v>
      </c>
      <c r="D369" s="14">
        <v>113</v>
      </c>
      <c r="E369" s="14">
        <v>111.95</v>
      </c>
      <c r="F369" s="14">
        <v>116</v>
      </c>
      <c r="G369" s="14">
        <v>115.7</v>
      </c>
      <c r="H369" s="14">
        <v>120</v>
      </c>
      <c r="J369" s="31"/>
      <c r="K369" s="21"/>
    </row>
    <row r="370" spans="1:11" ht="13.5" x14ac:dyDescent="0.2">
      <c r="A370" s="2" t="s">
        <v>405</v>
      </c>
      <c r="B370" s="3"/>
      <c r="C370" s="2" t="s">
        <v>27</v>
      </c>
      <c r="D370" s="14">
        <v>448</v>
      </c>
      <c r="E370" s="14">
        <v>515.03</v>
      </c>
      <c r="F370" s="14">
        <v>463</v>
      </c>
      <c r="G370" s="14">
        <v>460.3</v>
      </c>
      <c r="H370" s="14">
        <v>470</v>
      </c>
      <c r="J370" s="31"/>
      <c r="K370" s="37"/>
    </row>
    <row r="371" spans="1:11" ht="13.5" x14ac:dyDescent="0.2">
      <c r="A371" s="2" t="s">
        <v>406</v>
      </c>
      <c r="B371" s="3"/>
      <c r="C371" s="2" t="s">
        <v>27</v>
      </c>
      <c r="D371" s="14">
        <v>79</v>
      </c>
      <c r="E371" s="14">
        <v>77.459999999999994</v>
      </c>
      <c r="F371" s="14">
        <v>82</v>
      </c>
      <c r="G371" s="14">
        <v>80.14</v>
      </c>
      <c r="H371" s="14">
        <v>82</v>
      </c>
      <c r="J371" s="31"/>
      <c r="K371" s="37"/>
    </row>
    <row r="372" spans="1:11" ht="13.5" x14ac:dyDescent="0.2">
      <c r="A372" s="2" t="s">
        <v>407</v>
      </c>
      <c r="B372" s="3"/>
      <c r="C372" s="2" t="s">
        <v>32</v>
      </c>
      <c r="D372" s="14">
        <v>20</v>
      </c>
      <c r="E372" s="14">
        <v>-1.4210854715202001E-14</v>
      </c>
      <c r="F372" s="14">
        <v>20</v>
      </c>
      <c r="G372" s="14">
        <v>357.94</v>
      </c>
      <c r="H372" s="14">
        <v>400</v>
      </c>
      <c r="J372" s="31"/>
      <c r="K372" s="37"/>
    </row>
    <row r="373" spans="1:11" ht="13.5" x14ac:dyDescent="0.2">
      <c r="A373" s="2" t="s">
        <v>408</v>
      </c>
      <c r="B373" s="3"/>
      <c r="C373" s="2" t="s">
        <v>32</v>
      </c>
      <c r="D373" s="14">
        <v>20</v>
      </c>
      <c r="E373" s="14">
        <v>1.4210854715202001E-14</v>
      </c>
      <c r="F373" s="14">
        <v>20</v>
      </c>
      <c r="G373" s="14">
        <v>363.82</v>
      </c>
      <c r="H373" s="14">
        <v>375</v>
      </c>
      <c r="J373" s="31"/>
      <c r="K373" s="37"/>
    </row>
    <row r="374" spans="1:11" ht="13.5" x14ac:dyDescent="0.2">
      <c r="A374" s="2" t="s">
        <v>409</v>
      </c>
      <c r="B374" s="3"/>
      <c r="C374" s="2" t="s">
        <v>32</v>
      </c>
      <c r="D374" s="14">
        <v>20</v>
      </c>
      <c r="E374" s="14">
        <v>87.72</v>
      </c>
      <c r="F374" s="14">
        <v>20</v>
      </c>
      <c r="G374" s="14">
        <v>90.72</v>
      </c>
      <c r="H374" s="14">
        <v>91</v>
      </c>
      <c r="J374" s="31"/>
      <c r="K374" s="37"/>
    </row>
    <row r="375" spans="1:11" ht="13.5" x14ac:dyDescent="0.2">
      <c r="A375" s="2" t="s">
        <v>410</v>
      </c>
      <c r="B375" s="3"/>
      <c r="C375" s="2" t="s">
        <v>32</v>
      </c>
      <c r="D375" s="14">
        <v>20</v>
      </c>
      <c r="E375" s="14">
        <v>45.17</v>
      </c>
      <c r="F375" s="14">
        <v>20</v>
      </c>
      <c r="G375" s="14">
        <v>362.98</v>
      </c>
      <c r="H375" s="14">
        <v>364</v>
      </c>
      <c r="J375" s="31"/>
      <c r="K375" s="37"/>
    </row>
    <row r="376" spans="1:11" ht="13.5" x14ac:dyDescent="0.2">
      <c r="A376" s="2" t="s">
        <v>411</v>
      </c>
      <c r="B376" s="3"/>
      <c r="C376" s="2" t="s">
        <v>32</v>
      </c>
      <c r="D376" s="14">
        <v>20</v>
      </c>
      <c r="E376" s="14">
        <v>61.42</v>
      </c>
      <c r="F376" s="14">
        <v>20</v>
      </c>
      <c r="G376" s="14">
        <v>63.52</v>
      </c>
      <c r="H376" s="14">
        <v>65</v>
      </c>
      <c r="J376" s="31"/>
      <c r="K376" s="37"/>
    </row>
    <row r="377" spans="1:11" ht="13.5" x14ac:dyDescent="0.2">
      <c r="A377" s="2" t="s">
        <v>412</v>
      </c>
      <c r="B377" s="3"/>
      <c r="C377" s="2" t="s">
        <v>39</v>
      </c>
      <c r="D377" s="14">
        <v>50</v>
      </c>
      <c r="E377" s="14">
        <v>29.52</v>
      </c>
      <c r="F377" s="14">
        <v>50</v>
      </c>
      <c r="G377" s="14">
        <v>31.3</v>
      </c>
      <c r="H377" s="14">
        <v>50</v>
      </c>
      <c r="J377" s="31"/>
      <c r="K377" s="37"/>
    </row>
    <row r="378" spans="1:11" ht="13.5" x14ac:dyDescent="0.2">
      <c r="A378" s="2" t="s">
        <v>413</v>
      </c>
      <c r="B378" s="3"/>
      <c r="C378" s="2" t="s">
        <v>89</v>
      </c>
      <c r="D378" s="14">
        <v>0</v>
      </c>
      <c r="E378" s="14">
        <v>0</v>
      </c>
      <c r="F378" s="14">
        <v>0</v>
      </c>
      <c r="G378" s="14">
        <v>0</v>
      </c>
      <c r="H378" s="14">
        <v>0</v>
      </c>
      <c r="J378" s="31"/>
      <c r="K378" s="37"/>
    </row>
    <row r="379" spans="1:11" ht="13.5" x14ac:dyDescent="0.2">
      <c r="A379" s="2" t="s">
        <v>414</v>
      </c>
      <c r="B379" s="3"/>
      <c r="C379" s="2" t="s">
        <v>415</v>
      </c>
      <c r="D379" s="14">
        <v>500</v>
      </c>
      <c r="E379" s="14">
        <v>542.5</v>
      </c>
      <c r="F379" s="14">
        <v>500</v>
      </c>
      <c r="G379" s="14">
        <v>351.25</v>
      </c>
      <c r="H379" s="14">
        <v>500</v>
      </c>
      <c r="J379" s="31"/>
      <c r="K379" s="37"/>
    </row>
    <row r="380" spans="1:11" ht="13.5" x14ac:dyDescent="0.2">
      <c r="A380" s="2" t="s">
        <v>416</v>
      </c>
      <c r="B380" s="3"/>
      <c r="C380" s="2" t="s">
        <v>415</v>
      </c>
      <c r="D380" s="14">
        <v>200</v>
      </c>
      <c r="E380" s="14">
        <v>140</v>
      </c>
      <c r="F380" s="14">
        <v>200</v>
      </c>
      <c r="G380" s="14">
        <v>60</v>
      </c>
      <c r="H380" s="14">
        <v>200</v>
      </c>
      <c r="J380" s="31"/>
      <c r="K380" s="37"/>
    </row>
    <row r="381" spans="1:11" ht="13.5" x14ac:dyDescent="0.2">
      <c r="A381" s="2" t="s">
        <v>417</v>
      </c>
      <c r="B381" s="3"/>
      <c r="C381" s="2" t="s">
        <v>146</v>
      </c>
      <c r="D381" s="14">
        <v>250</v>
      </c>
      <c r="E381" s="14">
        <v>242.1</v>
      </c>
      <c r="F381" s="14">
        <v>250</v>
      </c>
      <c r="G381" s="14">
        <v>228.24</v>
      </c>
      <c r="H381" s="14">
        <v>250</v>
      </c>
      <c r="J381" s="31"/>
      <c r="K381" s="37"/>
    </row>
    <row r="382" spans="1:11" ht="13.5" x14ac:dyDescent="0.2">
      <c r="A382" s="2" t="s">
        <v>418</v>
      </c>
      <c r="B382" s="3"/>
      <c r="C382" s="2" t="s">
        <v>146</v>
      </c>
      <c r="D382" s="14">
        <v>200</v>
      </c>
      <c r="E382" s="14">
        <v>752.34</v>
      </c>
      <c r="F382" s="14">
        <v>200</v>
      </c>
      <c r="G382" s="14">
        <v>604.72</v>
      </c>
      <c r="H382" s="14">
        <v>600</v>
      </c>
      <c r="J382" s="31"/>
      <c r="K382" s="37"/>
    </row>
    <row r="383" spans="1:11" ht="13.5" x14ac:dyDescent="0.2">
      <c r="A383" s="2" t="s">
        <v>419</v>
      </c>
      <c r="B383" s="3"/>
      <c r="C383" s="2" t="s">
        <v>146</v>
      </c>
      <c r="D383" s="14">
        <v>200</v>
      </c>
      <c r="E383" s="14">
        <v>183</v>
      </c>
      <c r="F383" s="14">
        <v>200</v>
      </c>
      <c r="G383" s="14">
        <v>256.20999999999998</v>
      </c>
      <c r="H383" s="14">
        <v>200</v>
      </c>
      <c r="J383" s="31"/>
      <c r="K383" s="37"/>
    </row>
    <row r="384" spans="1:11" ht="13.5" x14ac:dyDescent="0.2">
      <c r="A384" s="2" t="s">
        <v>420</v>
      </c>
      <c r="B384" s="3"/>
      <c r="C384" s="2" t="s">
        <v>111</v>
      </c>
      <c r="D384" s="14">
        <v>500</v>
      </c>
      <c r="E384" s="14">
        <v>0</v>
      </c>
      <c r="F384" s="14">
        <v>500</v>
      </c>
      <c r="G384" s="14">
        <v>0</v>
      </c>
      <c r="H384" s="14">
        <v>500</v>
      </c>
      <c r="J384" s="31"/>
      <c r="K384" s="37"/>
    </row>
    <row r="385" spans="1:11" ht="13.5" x14ac:dyDescent="0.2">
      <c r="A385" s="2" t="s">
        <v>421</v>
      </c>
      <c r="B385" s="3"/>
      <c r="C385" s="2" t="s">
        <v>54</v>
      </c>
      <c r="D385" s="14">
        <v>200</v>
      </c>
      <c r="E385" s="14">
        <v>0</v>
      </c>
      <c r="F385" s="14">
        <v>200</v>
      </c>
      <c r="G385" s="14">
        <v>0</v>
      </c>
      <c r="H385" s="14">
        <v>200</v>
      </c>
      <c r="J385" s="31"/>
      <c r="K385" s="37"/>
    </row>
    <row r="386" spans="1:11" ht="13.5" x14ac:dyDescent="0.2">
      <c r="A386" s="2" t="s">
        <v>422</v>
      </c>
      <c r="B386" s="3"/>
      <c r="C386" s="2" t="s">
        <v>54</v>
      </c>
      <c r="D386" s="14">
        <v>100</v>
      </c>
      <c r="E386" s="14">
        <v>0</v>
      </c>
      <c r="F386" s="14">
        <v>200</v>
      </c>
      <c r="G386" s="14">
        <v>0</v>
      </c>
      <c r="H386" s="14">
        <v>200</v>
      </c>
      <c r="J386" s="31"/>
      <c r="K386" s="37"/>
    </row>
    <row r="387" spans="1:11" ht="13.5" x14ac:dyDescent="0.2">
      <c r="A387" s="2" t="s">
        <v>423</v>
      </c>
      <c r="B387" s="3"/>
      <c r="C387" s="2" t="s">
        <v>54</v>
      </c>
      <c r="D387" s="14">
        <v>400</v>
      </c>
      <c r="E387" s="14">
        <v>1151.44</v>
      </c>
      <c r="F387" s="14">
        <v>400</v>
      </c>
      <c r="G387" s="14">
        <v>611.6</v>
      </c>
      <c r="H387" s="14">
        <v>400</v>
      </c>
      <c r="J387" s="31"/>
      <c r="K387" s="37"/>
    </row>
    <row r="388" spans="1:11" ht="13.5" x14ac:dyDescent="0.2">
      <c r="A388" s="2" t="s">
        <v>424</v>
      </c>
      <c r="B388" s="3"/>
      <c r="C388" s="2" t="s">
        <v>54</v>
      </c>
      <c r="D388" s="14">
        <v>100</v>
      </c>
      <c r="E388" s="14">
        <v>220.44</v>
      </c>
      <c r="F388" s="14">
        <v>500</v>
      </c>
      <c r="G388" s="14">
        <v>0</v>
      </c>
      <c r="H388" s="14">
        <v>500</v>
      </c>
      <c r="J388" s="31"/>
      <c r="K388" s="37"/>
    </row>
    <row r="389" spans="1:11" ht="13.5" x14ac:dyDescent="0.2">
      <c r="A389" s="2" t="s">
        <v>425</v>
      </c>
      <c r="B389" s="3"/>
      <c r="C389" s="2" t="s">
        <v>1030</v>
      </c>
      <c r="D389" s="14">
        <v>2500</v>
      </c>
      <c r="E389" s="14">
        <v>2965.15</v>
      </c>
      <c r="F389" s="14">
        <v>3000</v>
      </c>
      <c r="G389" s="14">
        <v>3138.3</v>
      </c>
      <c r="H389" s="14">
        <v>3200</v>
      </c>
      <c r="J389" s="31"/>
      <c r="K389" s="37"/>
    </row>
    <row r="390" spans="1:11" ht="13.5" x14ac:dyDescent="0.2">
      <c r="A390" s="2" t="s">
        <v>426</v>
      </c>
      <c r="B390" s="3"/>
      <c r="C390" s="2" t="s">
        <v>1030</v>
      </c>
      <c r="D390" s="14">
        <v>3000</v>
      </c>
      <c r="E390" s="14">
        <v>3273.84</v>
      </c>
      <c r="F390" s="14">
        <v>3000</v>
      </c>
      <c r="G390" s="14">
        <v>3394.86</v>
      </c>
      <c r="H390" s="14">
        <v>3500</v>
      </c>
      <c r="J390" s="31"/>
      <c r="K390" s="37"/>
    </row>
    <row r="391" spans="1:11" ht="13.5" x14ac:dyDescent="0.2">
      <c r="A391" s="2" t="s">
        <v>1106</v>
      </c>
      <c r="B391" s="3"/>
      <c r="C391" s="2" t="s">
        <v>66</v>
      </c>
      <c r="D391" s="14">
        <v>2000</v>
      </c>
      <c r="E391" s="14">
        <v>965.33</v>
      </c>
      <c r="F391" s="14">
        <v>2000</v>
      </c>
      <c r="G391" s="14">
        <v>909.44</v>
      </c>
      <c r="H391" s="14">
        <v>2000</v>
      </c>
      <c r="J391" s="31"/>
      <c r="K391" s="37"/>
    </row>
    <row r="392" spans="1:11" ht="13.5" x14ac:dyDescent="0.2">
      <c r="A392" s="2" t="s">
        <v>1107</v>
      </c>
      <c r="B392" s="3"/>
      <c r="C392" s="2" t="s">
        <v>66</v>
      </c>
      <c r="D392" s="14">
        <v>700</v>
      </c>
      <c r="E392" s="14">
        <v>389.3</v>
      </c>
      <c r="F392" s="14">
        <v>700</v>
      </c>
      <c r="G392" s="14">
        <v>1629.57</v>
      </c>
      <c r="H392" s="14">
        <v>700</v>
      </c>
      <c r="J392" s="31"/>
      <c r="K392" s="37"/>
    </row>
    <row r="393" spans="1:11" ht="13.5" x14ac:dyDescent="0.2">
      <c r="A393" s="2" t="s">
        <v>1108</v>
      </c>
      <c r="B393" s="3"/>
      <c r="C393" s="2" t="s">
        <v>66</v>
      </c>
      <c r="D393" s="14">
        <v>100</v>
      </c>
      <c r="E393" s="14">
        <v>0</v>
      </c>
      <c r="F393" s="14">
        <v>100</v>
      </c>
      <c r="G393" s="14">
        <v>0</v>
      </c>
      <c r="H393" s="14">
        <v>100</v>
      </c>
      <c r="J393" s="31"/>
      <c r="K393" s="37"/>
    </row>
    <row r="394" spans="1:11" ht="13.5" x14ac:dyDescent="0.2">
      <c r="A394" s="2" t="s">
        <v>1109</v>
      </c>
      <c r="B394" s="3"/>
      <c r="C394" s="2" t="s">
        <v>66</v>
      </c>
      <c r="D394" s="14">
        <v>400</v>
      </c>
      <c r="E394" s="14">
        <v>2378.87</v>
      </c>
      <c r="F394" s="14">
        <v>1000</v>
      </c>
      <c r="G394" s="14">
        <v>3164.13</v>
      </c>
      <c r="H394" s="14">
        <v>2500</v>
      </c>
      <c r="J394" s="31"/>
      <c r="K394" s="37"/>
    </row>
    <row r="395" spans="1:11" ht="13.5" x14ac:dyDescent="0.2">
      <c r="A395" s="2" t="s">
        <v>1110</v>
      </c>
      <c r="B395" s="3"/>
      <c r="C395" s="2" t="s">
        <v>66</v>
      </c>
      <c r="D395" s="14">
        <v>50</v>
      </c>
      <c r="E395" s="14">
        <v>153.30000000000001</v>
      </c>
      <c r="F395" s="14">
        <v>50</v>
      </c>
      <c r="G395" s="14">
        <v>0</v>
      </c>
      <c r="H395" s="14">
        <v>50</v>
      </c>
      <c r="J395" s="31"/>
      <c r="K395" s="37"/>
    </row>
    <row r="396" spans="1:11" ht="13.5" x14ac:dyDescent="0.2">
      <c r="A396" s="13" t="s">
        <v>395</v>
      </c>
      <c r="B396" s="2" t="s">
        <v>396</v>
      </c>
      <c r="C396" s="3"/>
      <c r="D396" s="15">
        <v>39720</v>
      </c>
      <c r="E396" s="15">
        <v>39719.58</v>
      </c>
      <c r="F396" s="15">
        <v>41867</v>
      </c>
      <c r="G396" s="15">
        <f>SUM(G362:G395)</f>
        <v>41950.89</v>
      </c>
      <c r="H396" s="15">
        <f>SUM(H362:H395)</f>
        <v>43433</v>
      </c>
      <c r="J396" s="31">
        <f>SUM(F396-G396)</f>
        <v>-83.889999999999418</v>
      </c>
      <c r="K396" s="37"/>
    </row>
    <row r="397" spans="1:11" ht="13.5" x14ac:dyDescent="0.2">
      <c r="A397" s="13" t="s">
        <v>427</v>
      </c>
      <c r="B397" s="2" t="s">
        <v>428</v>
      </c>
      <c r="C397" s="3"/>
      <c r="J397" s="31"/>
      <c r="K397" s="37"/>
    </row>
    <row r="398" spans="1:11" ht="13.5" x14ac:dyDescent="0.2">
      <c r="A398" s="2" t="s">
        <v>1037</v>
      </c>
      <c r="B398" s="3"/>
      <c r="C398" s="2" t="s">
        <v>429</v>
      </c>
      <c r="D398" s="14">
        <v>7315</v>
      </c>
      <c r="E398" s="14">
        <v>6583.19</v>
      </c>
      <c r="F398" s="14">
        <v>7570</v>
      </c>
      <c r="G398" s="14">
        <v>7562.5</v>
      </c>
      <c r="H398" s="14">
        <v>7570</v>
      </c>
      <c r="J398" s="31"/>
      <c r="K398" s="37"/>
    </row>
    <row r="399" spans="1:11" ht="13.5" x14ac:dyDescent="0.2">
      <c r="A399" s="2" t="s">
        <v>1038</v>
      </c>
      <c r="B399" s="3"/>
      <c r="C399" s="2" t="s">
        <v>430</v>
      </c>
      <c r="D399" s="14">
        <v>13206</v>
      </c>
      <c r="E399" s="14">
        <v>10456.89</v>
      </c>
      <c r="F399" s="14">
        <v>8350</v>
      </c>
      <c r="G399" s="14">
        <v>11034.39</v>
      </c>
      <c r="H399" s="14">
        <v>11500</v>
      </c>
      <c r="K399" s="37"/>
    </row>
    <row r="400" spans="1:11" ht="13.5" x14ac:dyDescent="0.2">
      <c r="A400" s="2" t="s">
        <v>1039</v>
      </c>
      <c r="B400" s="3"/>
      <c r="C400" s="2" t="s">
        <v>431</v>
      </c>
      <c r="D400" s="14">
        <v>1465</v>
      </c>
      <c r="E400" s="14">
        <v>1462.56</v>
      </c>
      <c r="F400" s="14">
        <v>1515</v>
      </c>
      <c r="G400" s="14">
        <v>1512.5</v>
      </c>
      <c r="H400" s="14">
        <v>1515</v>
      </c>
      <c r="J400" s="31"/>
      <c r="K400" s="37"/>
    </row>
    <row r="401" spans="1:11" ht="13.5" x14ac:dyDescent="0.2">
      <c r="A401" s="2" t="s">
        <v>1040</v>
      </c>
      <c r="B401" s="3"/>
      <c r="C401" s="2" t="s">
        <v>432</v>
      </c>
      <c r="D401" s="14">
        <v>5851</v>
      </c>
      <c r="E401" s="14">
        <v>5012.5</v>
      </c>
      <c r="F401" s="14">
        <v>6051</v>
      </c>
      <c r="G401" s="14">
        <v>6050</v>
      </c>
      <c r="H401" s="14">
        <v>6051</v>
      </c>
      <c r="J401" s="31"/>
      <c r="K401" s="37"/>
    </row>
    <row r="402" spans="1:11" ht="13.5" x14ac:dyDescent="0.2">
      <c r="A402" s="2" t="s">
        <v>1041</v>
      </c>
      <c r="B402" s="3"/>
      <c r="C402" s="2" t="s">
        <v>433</v>
      </c>
      <c r="D402" s="14">
        <v>1024</v>
      </c>
      <c r="E402" s="14">
        <v>1023.76</v>
      </c>
      <c r="F402" s="14">
        <v>1060</v>
      </c>
      <c r="G402" s="14">
        <v>1058.76</v>
      </c>
      <c r="H402" s="14">
        <v>1060</v>
      </c>
      <c r="J402" s="31"/>
      <c r="K402" s="37"/>
    </row>
    <row r="403" spans="1:11" ht="13.5" x14ac:dyDescent="0.2">
      <c r="A403" s="2" t="s">
        <v>434</v>
      </c>
      <c r="B403" s="3"/>
      <c r="C403" s="2" t="s">
        <v>27</v>
      </c>
      <c r="D403" s="14">
        <v>600</v>
      </c>
      <c r="E403" s="14">
        <v>558.27</v>
      </c>
      <c r="F403" s="14">
        <v>580</v>
      </c>
      <c r="G403" s="14">
        <v>620.69000000000005</v>
      </c>
      <c r="H403" s="14">
        <v>625</v>
      </c>
      <c r="J403" s="31"/>
      <c r="K403" s="37"/>
    </row>
    <row r="404" spans="1:11" ht="13.5" x14ac:dyDescent="0.2">
      <c r="A404" s="2" t="s">
        <v>435</v>
      </c>
      <c r="B404" s="3"/>
      <c r="C404" s="2" t="s">
        <v>27</v>
      </c>
      <c r="D404" s="14">
        <v>616</v>
      </c>
      <c r="E404" s="14">
        <v>836.78</v>
      </c>
      <c r="F404" s="14">
        <v>639</v>
      </c>
      <c r="G404" s="14">
        <v>844.05</v>
      </c>
      <c r="H404" s="14">
        <v>845</v>
      </c>
      <c r="J404" s="31"/>
      <c r="K404" s="37"/>
    </row>
    <row r="405" spans="1:11" ht="13.5" x14ac:dyDescent="0.2">
      <c r="A405" s="2" t="s">
        <v>436</v>
      </c>
      <c r="B405" s="3"/>
      <c r="C405" s="2" t="s">
        <v>27</v>
      </c>
      <c r="D405" s="14">
        <v>113</v>
      </c>
      <c r="E405" s="14">
        <v>111.95</v>
      </c>
      <c r="F405" s="14">
        <v>116</v>
      </c>
      <c r="G405" s="14">
        <v>115.69</v>
      </c>
      <c r="H405" s="14">
        <v>116</v>
      </c>
      <c r="J405" s="31"/>
      <c r="K405" s="37"/>
    </row>
    <row r="406" spans="1:11" ht="13.5" x14ac:dyDescent="0.2">
      <c r="A406" s="2" t="s">
        <v>437</v>
      </c>
      <c r="B406" s="3"/>
      <c r="C406" s="2" t="s">
        <v>27</v>
      </c>
      <c r="D406" s="14">
        <v>448</v>
      </c>
      <c r="E406" s="14">
        <v>378.77</v>
      </c>
      <c r="F406" s="14">
        <v>463</v>
      </c>
      <c r="G406" s="14">
        <v>458.25</v>
      </c>
      <c r="H406" s="14">
        <v>463</v>
      </c>
      <c r="J406" s="31"/>
      <c r="K406" s="37"/>
    </row>
    <row r="407" spans="1:11" ht="13.5" x14ac:dyDescent="0.2">
      <c r="A407" s="2" t="s">
        <v>438</v>
      </c>
      <c r="B407" s="3"/>
      <c r="C407" s="2" t="s">
        <v>27</v>
      </c>
      <c r="D407" s="14">
        <v>79</v>
      </c>
      <c r="E407" s="14">
        <v>77.48</v>
      </c>
      <c r="F407" s="14">
        <v>82</v>
      </c>
      <c r="G407" s="14">
        <v>80.13</v>
      </c>
      <c r="H407" s="14">
        <v>82</v>
      </c>
      <c r="J407" s="31"/>
      <c r="K407" s="21"/>
    </row>
    <row r="408" spans="1:11" ht="13.5" x14ac:dyDescent="0.2">
      <c r="A408" s="2" t="s">
        <v>439</v>
      </c>
      <c r="B408" s="3"/>
      <c r="C408" s="2" t="s">
        <v>32</v>
      </c>
      <c r="D408" s="14">
        <v>0</v>
      </c>
      <c r="E408" s="14">
        <v>0</v>
      </c>
      <c r="F408" s="14">
        <v>20</v>
      </c>
      <c r="G408" s="14">
        <v>0</v>
      </c>
      <c r="H408" s="14">
        <v>0</v>
      </c>
      <c r="J408" s="31"/>
      <c r="K408" s="37"/>
    </row>
    <row r="409" spans="1:11" ht="13.5" x14ac:dyDescent="0.2">
      <c r="A409" s="2" t="s">
        <v>440</v>
      </c>
      <c r="B409" s="3"/>
      <c r="C409" s="2" t="s">
        <v>32</v>
      </c>
      <c r="D409" s="14">
        <v>20</v>
      </c>
      <c r="E409" s="14">
        <v>5.6843418860808002E-14</v>
      </c>
      <c r="F409" s="14">
        <v>20</v>
      </c>
      <c r="G409" s="14">
        <v>486.99</v>
      </c>
      <c r="H409" s="14">
        <v>500</v>
      </c>
      <c r="J409" s="31"/>
      <c r="K409" s="37"/>
    </row>
    <row r="410" spans="1:11" ht="13.5" x14ac:dyDescent="0.2">
      <c r="A410" s="2" t="s">
        <v>441</v>
      </c>
      <c r="B410" s="3"/>
      <c r="C410" s="2" t="s">
        <v>32</v>
      </c>
      <c r="D410" s="14">
        <v>20</v>
      </c>
      <c r="E410" s="14">
        <v>-8.5265128291211997E-14</v>
      </c>
      <c r="F410" s="14">
        <v>20</v>
      </c>
      <c r="G410" s="14">
        <v>553.19000000000005</v>
      </c>
      <c r="H410" s="14">
        <v>550</v>
      </c>
      <c r="J410" s="31"/>
      <c r="K410" s="37"/>
    </row>
    <row r="411" spans="1:11" ht="13.5" x14ac:dyDescent="0.2">
      <c r="A411" s="2" t="s">
        <v>442</v>
      </c>
      <c r="B411" s="3"/>
      <c r="C411" s="2" t="s">
        <v>32</v>
      </c>
      <c r="D411" s="14">
        <v>20</v>
      </c>
      <c r="E411" s="14">
        <v>43.53</v>
      </c>
      <c r="F411" s="14">
        <v>20</v>
      </c>
      <c r="G411" s="14">
        <v>90.72</v>
      </c>
      <c r="H411" s="14">
        <v>100</v>
      </c>
      <c r="J411" s="31"/>
      <c r="K411" s="37"/>
    </row>
    <row r="412" spans="1:11" ht="13.5" x14ac:dyDescent="0.2">
      <c r="A412" s="2" t="s">
        <v>443</v>
      </c>
      <c r="B412" s="3"/>
      <c r="C412" s="2" t="s">
        <v>32</v>
      </c>
      <c r="D412" s="14">
        <v>20</v>
      </c>
      <c r="E412" s="14">
        <v>300.82</v>
      </c>
      <c r="F412" s="14">
        <v>20</v>
      </c>
      <c r="G412" s="14">
        <v>362.98</v>
      </c>
      <c r="H412" s="14">
        <v>350</v>
      </c>
      <c r="J412" s="31"/>
      <c r="K412" s="37"/>
    </row>
    <row r="413" spans="1:11" ht="13.5" x14ac:dyDescent="0.2">
      <c r="A413" s="2" t="s">
        <v>444</v>
      </c>
      <c r="B413" s="3"/>
      <c r="C413" s="2" t="s">
        <v>32</v>
      </c>
      <c r="D413" s="14">
        <v>20</v>
      </c>
      <c r="E413" s="14">
        <v>61.42</v>
      </c>
      <c r="F413" s="14">
        <v>20</v>
      </c>
      <c r="G413" s="14">
        <v>63.54</v>
      </c>
      <c r="H413" s="14">
        <v>65</v>
      </c>
      <c r="J413" s="31"/>
      <c r="K413" s="37"/>
    </row>
    <row r="414" spans="1:11" ht="13.5" x14ac:dyDescent="0.2">
      <c r="A414" s="2" t="s">
        <v>445</v>
      </c>
      <c r="B414" s="3"/>
      <c r="C414" s="2" t="s">
        <v>39</v>
      </c>
      <c r="D414" s="14">
        <v>50</v>
      </c>
      <c r="E414" s="14">
        <v>48.33</v>
      </c>
      <c r="F414" s="14">
        <v>55</v>
      </c>
      <c r="G414" s="14">
        <v>60.5</v>
      </c>
      <c r="H414" s="14">
        <v>65</v>
      </c>
      <c r="J414" s="31"/>
      <c r="K414" s="37"/>
    </row>
    <row r="415" spans="1:11" ht="13.5" x14ac:dyDescent="0.2">
      <c r="A415" s="2" t="s">
        <v>446</v>
      </c>
      <c r="B415" s="3"/>
      <c r="C415" s="2" t="s">
        <v>146</v>
      </c>
      <c r="D415" s="14">
        <v>200</v>
      </c>
      <c r="E415" s="14">
        <v>60</v>
      </c>
      <c r="F415" s="14">
        <v>200</v>
      </c>
      <c r="G415" s="14">
        <v>145</v>
      </c>
      <c r="H415" s="14">
        <v>100</v>
      </c>
      <c r="J415" s="31"/>
      <c r="K415" s="37"/>
    </row>
    <row r="416" spans="1:11" ht="13.5" x14ac:dyDescent="0.2">
      <c r="A416" s="2" t="s">
        <v>447</v>
      </c>
      <c r="B416" s="3"/>
      <c r="C416" s="2" t="s">
        <v>107</v>
      </c>
      <c r="D416" s="14">
        <v>200</v>
      </c>
      <c r="E416" s="14">
        <v>190</v>
      </c>
      <c r="F416" s="14">
        <v>200</v>
      </c>
      <c r="G416" s="14">
        <v>60</v>
      </c>
      <c r="H416" s="14">
        <v>200</v>
      </c>
      <c r="J416" s="31"/>
      <c r="K416" s="37"/>
    </row>
    <row r="417" spans="1:11" ht="13.5" x14ac:dyDescent="0.2">
      <c r="A417" s="2" t="s">
        <v>448</v>
      </c>
      <c r="B417" s="3"/>
      <c r="C417" s="2" t="s">
        <v>146</v>
      </c>
      <c r="D417" s="14">
        <v>200</v>
      </c>
      <c r="E417" s="14">
        <v>182.5</v>
      </c>
      <c r="F417" s="14">
        <v>200</v>
      </c>
      <c r="G417" s="14">
        <v>198.25</v>
      </c>
      <c r="H417" s="14">
        <v>200</v>
      </c>
      <c r="J417" s="31"/>
      <c r="K417" s="37"/>
    </row>
    <row r="418" spans="1:11" ht="13.5" x14ac:dyDescent="0.2">
      <c r="A418" s="2" t="s">
        <v>449</v>
      </c>
      <c r="B418" s="3"/>
      <c r="C418" s="2" t="s">
        <v>146</v>
      </c>
      <c r="D418" s="14">
        <v>200</v>
      </c>
      <c r="E418" s="14">
        <v>752.34</v>
      </c>
      <c r="F418" s="14">
        <v>200</v>
      </c>
      <c r="G418" s="14">
        <v>604.73</v>
      </c>
      <c r="H418" s="14">
        <v>600</v>
      </c>
      <c r="J418" s="31"/>
      <c r="K418" s="37"/>
    </row>
    <row r="419" spans="1:11" ht="13.5" x14ac:dyDescent="0.2">
      <c r="A419" s="2" t="s">
        <v>450</v>
      </c>
      <c r="B419" s="3"/>
      <c r="C419" s="2" t="s">
        <v>146</v>
      </c>
      <c r="D419" s="14">
        <v>150</v>
      </c>
      <c r="E419" s="14">
        <v>183</v>
      </c>
      <c r="F419" s="14">
        <v>150</v>
      </c>
      <c r="G419" s="14">
        <v>107.21</v>
      </c>
      <c r="H419" s="14">
        <v>150</v>
      </c>
      <c r="J419" s="31"/>
      <c r="K419" s="37"/>
    </row>
    <row r="420" spans="1:11" ht="13.5" x14ac:dyDescent="0.2">
      <c r="A420" s="2" t="s">
        <v>451</v>
      </c>
      <c r="B420" s="3"/>
      <c r="C420" s="2" t="s">
        <v>54</v>
      </c>
      <c r="D420" s="14">
        <v>500</v>
      </c>
      <c r="E420" s="14">
        <v>0</v>
      </c>
      <c r="F420" s="14">
        <v>500</v>
      </c>
      <c r="G420" s="14">
        <v>0</v>
      </c>
      <c r="H420" s="14">
        <v>0</v>
      </c>
      <c r="J420" s="31"/>
      <c r="K420" s="37"/>
    </row>
    <row r="421" spans="1:11" ht="13.5" x14ac:dyDescent="0.2">
      <c r="A421" s="2" t="s">
        <v>452</v>
      </c>
      <c r="B421" s="3"/>
      <c r="C421" s="2" t="s">
        <v>54</v>
      </c>
      <c r="D421" s="14">
        <v>50</v>
      </c>
      <c r="E421" s="14">
        <v>0</v>
      </c>
      <c r="F421" s="14">
        <v>50</v>
      </c>
      <c r="G421" s="14">
        <v>0</v>
      </c>
      <c r="H421" s="14">
        <v>50</v>
      </c>
      <c r="J421" s="31"/>
      <c r="K421" s="37"/>
    </row>
    <row r="422" spans="1:11" ht="13.5" x14ac:dyDescent="0.2">
      <c r="A422" s="2" t="s">
        <v>453</v>
      </c>
      <c r="B422" s="3"/>
      <c r="C422" s="2" t="s">
        <v>54</v>
      </c>
      <c r="D422" s="14">
        <v>500</v>
      </c>
      <c r="E422" s="14">
        <v>1151.46</v>
      </c>
      <c r="F422" s="14">
        <v>500</v>
      </c>
      <c r="G422" s="14">
        <v>611.6</v>
      </c>
      <c r="H422" s="14">
        <v>500</v>
      </c>
      <c r="J422" s="31"/>
      <c r="K422" s="37"/>
    </row>
    <row r="423" spans="1:11" ht="13.5" x14ac:dyDescent="0.2">
      <c r="A423" s="2" t="s">
        <v>454</v>
      </c>
      <c r="B423" s="3"/>
      <c r="C423" s="2" t="s">
        <v>54</v>
      </c>
      <c r="D423" s="14">
        <v>200</v>
      </c>
      <c r="E423" s="14">
        <v>220.43</v>
      </c>
      <c r="F423" s="14">
        <v>200</v>
      </c>
      <c r="G423" s="14">
        <v>0</v>
      </c>
      <c r="H423" s="14">
        <v>200</v>
      </c>
      <c r="J423" s="31"/>
      <c r="K423" s="37"/>
    </row>
    <row r="424" spans="1:11" ht="13.5" x14ac:dyDescent="0.2">
      <c r="A424" s="2" t="s">
        <v>455</v>
      </c>
      <c r="B424" s="3"/>
      <c r="C424" s="2" t="s">
        <v>1030</v>
      </c>
      <c r="D424" s="14">
        <v>3500</v>
      </c>
      <c r="E424" s="14">
        <v>3844.45</v>
      </c>
      <c r="F424" s="14">
        <v>4000</v>
      </c>
      <c r="G424" s="14">
        <v>2947.3</v>
      </c>
      <c r="H424" s="14">
        <v>3500</v>
      </c>
      <c r="J424" s="31"/>
      <c r="K424" s="37"/>
    </row>
    <row r="425" spans="1:11" ht="13.5" x14ac:dyDescent="0.2">
      <c r="A425" s="2" t="s">
        <v>456</v>
      </c>
      <c r="B425" s="3"/>
      <c r="C425" s="2" t="s">
        <v>1030</v>
      </c>
      <c r="D425" s="14">
        <v>2000</v>
      </c>
      <c r="E425" s="14">
        <v>3002.35</v>
      </c>
      <c r="F425" s="14">
        <v>3000</v>
      </c>
      <c r="G425" s="14">
        <v>1536.06</v>
      </c>
      <c r="H425" s="14">
        <v>2000</v>
      </c>
      <c r="J425" s="31"/>
      <c r="K425" s="37"/>
    </row>
    <row r="426" spans="1:11" ht="13.5" x14ac:dyDescent="0.2">
      <c r="A426" s="2" t="s">
        <v>1111</v>
      </c>
      <c r="B426" s="3"/>
      <c r="C426" s="2" t="s">
        <v>66</v>
      </c>
      <c r="D426" s="14">
        <v>400</v>
      </c>
      <c r="E426" s="14">
        <v>405.4</v>
      </c>
      <c r="F426" s="14">
        <v>450</v>
      </c>
      <c r="G426" s="14">
        <v>276.77</v>
      </c>
      <c r="H426" s="14">
        <v>450</v>
      </c>
      <c r="J426" s="31"/>
      <c r="K426" s="37"/>
    </row>
    <row r="427" spans="1:11" ht="13.5" x14ac:dyDescent="0.2">
      <c r="A427" s="2" t="s">
        <v>1112</v>
      </c>
      <c r="B427" s="3"/>
      <c r="C427" s="2" t="s">
        <v>66</v>
      </c>
      <c r="D427" s="14">
        <v>350</v>
      </c>
      <c r="E427" s="14">
        <v>340.35</v>
      </c>
      <c r="F427" s="14">
        <v>450</v>
      </c>
      <c r="G427" s="14">
        <v>1278.05</v>
      </c>
      <c r="H427" s="14">
        <v>450</v>
      </c>
      <c r="J427" s="31"/>
      <c r="K427" s="37"/>
    </row>
    <row r="428" spans="1:11" ht="13.5" x14ac:dyDescent="0.2">
      <c r="A428" s="2" t="s">
        <v>1113</v>
      </c>
      <c r="B428" s="3"/>
      <c r="C428" s="2" t="s">
        <v>66</v>
      </c>
      <c r="D428" s="14">
        <v>50</v>
      </c>
      <c r="E428" s="14">
        <v>0</v>
      </c>
      <c r="F428" s="14">
        <v>50</v>
      </c>
      <c r="G428" s="14">
        <v>0</v>
      </c>
      <c r="H428" s="14">
        <v>50</v>
      </c>
      <c r="J428" s="31"/>
      <c r="K428" s="37"/>
    </row>
    <row r="429" spans="1:11" ht="13.5" x14ac:dyDescent="0.2">
      <c r="A429" s="2" t="s">
        <v>1114</v>
      </c>
      <c r="B429" s="3"/>
      <c r="C429" s="2" t="s">
        <v>66</v>
      </c>
      <c r="D429" s="14">
        <v>400</v>
      </c>
      <c r="E429" s="14">
        <v>2372.88</v>
      </c>
      <c r="F429" s="14">
        <v>400</v>
      </c>
      <c r="G429" s="14">
        <v>3158.13</v>
      </c>
      <c r="H429" s="14">
        <v>2000</v>
      </c>
      <c r="J429" s="31"/>
      <c r="K429" s="37"/>
    </row>
    <row r="430" spans="1:11" ht="13.5" x14ac:dyDescent="0.2">
      <c r="A430" s="2" t="s">
        <v>1115</v>
      </c>
      <c r="B430" s="3"/>
      <c r="C430" s="2" t="s">
        <v>66</v>
      </c>
      <c r="D430" s="14">
        <v>50</v>
      </c>
      <c r="E430" s="14">
        <v>155.30000000000001</v>
      </c>
      <c r="F430" s="14">
        <v>50</v>
      </c>
      <c r="G430" s="14">
        <v>0</v>
      </c>
      <c r="H430" s="14">
        <v>50</v>
      </c>
      <c r="J430" s="31"/>
      <c r="K430" s="37"/>
    </row>
    <row r="431" spans="1:11" ht="13.5" x14ac:dyDescent="0.2">
      <c r="A431" s="13" t="s">
        <v>427</v>
      </c>
      <c r="B431" s="2" t="s">
        <v>428</v>
      </c>
      <c r="C431" s="3"/>
      <c r="D431" s="15">
        <v>39817</v>
      </c>
      <c r="E431" s="15">
        <v>39816.71</v>
      </c>
      <c r="F431" s="15">
        <v>37201</v>
      </c>
      <c r="G431" s="15">
        <f>SUM(G398:G430)</f>
        <v>41877.979999999989</v>
      </c>
      <c r="H431" s="15">
        <f>SUM(H398:H430)</f>
        <v>41957</v>
      </c>
      <c r="J431" s="31">
        <f>SUM(F431-G431)</f>
        <v>-4676.9799999999886</v>
      </c>
      <c r="K431" s="37"/>
    </row>
    <row r="432" spans="1:11" ht="13.5" x14ac:dyDescent="0.2">
      <c r="A432" s="13" t="s">
        <v>457</v>
      </c>
      <c r="B432" s="2" t="s">
        <v>458</v>
      </c>
      <c r="C432" s="3"/>
      <c r="J432" s="31"/>
      <c r="K432" s="37"/>
    </row>
    <row r="433" spans="1:11" ht="13.5" x14ac:dyDescent="0.2">
      <c r="A433" s="2" t="s">
        <v>1042</v>
      </c>
      <c r="B433" s="3"/>
      <c r="C433" s="2" t="s">
        <v>459</v>
      </c>
      <c r="D433" s="14">
        <v>13000</v>
      </c>
      <c r="E433" s="14">
        <v>11356</v>
      </c>
      <c r="F433" s="14">
        <v>12000</v>
      </c>
      <c r="G433" s="14">
        <v>10806.05</v>
      </c>
      <c r="H433" s="14">
        <v>12000</v>
      </c>
      <c r="J433" s="31"/>
      <c r="K433" s="37"/>
    </row>
    <row r="434" spans="1:11" ht="13.5" x14ac:dyDescent="0.2">
      <c r="A434" s="2" t="s">
        <v>460</v>
      </c>
      <c r="B434" s="3"/>
      <c r="C434" s="2" t="s">
        <v>27</v>
      </c>
      <c r="D434" s="14">
        <v>995</v>
      </c>
      <c r="E434" s="14">
        <v>868.45</v>
      </c>
      <c r="F434" s="14">
        <v>918</v>
      </c>
      <c r="G434" s="14">
        <v>826.76</v>
      </c>
      <c r="H434" s="14">
        <v>900</v>
      </c>
      <c r="K434" s="37"/>
    </row>
    <row r="435" spans="1:11" ht="13.5" x14ac:dyDescent="0.2">
      <c r="A435" s="2" t="s">
        <v>461</v>
      </c>
      <c r="B435" s="3"/>
      <c r="C435" s="2" t="s">
        <v>34</v>
      </c>
      <c r="D435" s="14">
        <v>20</v>
      </c>
      <c r="E435" s="14">
        <v>15.51</v>
      </c>
      <c r="F435" s="14">
        <v>20</v>
      </c>
      <c r="G435" s="14">
        <v>269.57</v>
      </c>
      <c r="H435" s="14">
        <v>300</v>
      </c>
      <c r="J435" s="31"/>
      <c r="K435" s="37"/>
    </row>
    <row r="436" spans="1:11" ht="13.5" x14ac:dyDescent="0.2">
      <c r="A436" s="2" t="s">
        <v>462</v>
      </c>
      <c r="B436" s="3"/>
      <c r="C436" s="2" t="s">
        <v>463</v>
      </c>
      <c r="D436" s="14">
        <v>2000</v>
      </c>
      <c r="E436" s="14">
        <v>0</v>
      </c>
      <c r="F436" s="14">
        <v>2000</v>
      </c>
      <c r="G436" s="14">
        <v>0</v>
      </c>
      <c r="H436" s="14">
        <v>200</v>
      </c>
      <c r="J436" s="31"/>
      <c r="K436" s="37"/>
    </row>
    <row r="437" spans="1:11" ht="13.5" x14ac:dyDescent="0.2">
      <c r="A437" s="13" t="s">
        <v>457</v>
      </c>
      <c r="B437" s="2" t="s">
        <v>458</v>
      </c>
      <c r="C437" s="3"/>
      <c r="D437" s="15">
        <v>16015</v>
      </c>
      <c r="E437" s="15">
        <v>12239.96</v>
      </c>
      <c r="F437" s="15">
        <v>14938</v>
      </c>
      <c r="G437" s="15">
        <f>SUM(G433:G436)</f>
        <v>11902.38</v>
      </c>
      <c r="H437" s="15">
        <f>SUM(H433:H436)</f>
        <v>13400</v>
      </c>
      <c r="J437" s="31">
        <f>SUM(F437-G437)</f>
        <v>3035.6200000000008</v>
      </c>
      <c r="K437" s="37"/>
    </row>
    <row r="438" spans="1:11" ht="13.5" x14ac:dyDescent="0.2">
      <c r="A438" s="13" t="s">
        <v>464</v>
      </c>
      <c r="B438" s="2" t="s">
        <v>465</v>
      </c>
      <c r="C438" s="3"/>
      <c r="J438" s="31"/>
      <c r="K438" s="37"/>
    </row>
    <row r="439" spans="1:11" ht="13.5" x14ac:dyDescent="0.2">
      <c r="A439" s="2" t="s">
        <v>1043</v>
      </c>
      <c r="B439" s="3"/>
      <c r="C439" s="2" t="s">
        <v>85</v>
      </c>
      <c r="D439" s="14">
        <v>26000</v>
      </c>
      <c r="E439" s="14">
        <v>23079.37</v>
      </c>
      <c r="F439" s="14">
        <v>25000</v>
      </c>
      <c r="G439" s="14">
        <v>25190.22</v>
      </c>
      <c r="H439" s="14">
        <v>25500</v>
      </c>
      <c r="J439" s="31"/>
      <c r="K439" s="37"/>
    </row>
    <row r="440" spans="1:11" ht="13.5" x14ac:dyDescent="0.2">
      <c r="A440" s="2" t="s">
        <v>1194</v>
      </c>
      <c r="B440" s="3"/>
      <c r="C440" s="2" t="s">
        <v>1195</v>
      </c>
      <c r="D440" s="14">
        <v>0</v>
      </c>
      <c r="E440" s="14">
        <v>0</v>
      </c>
      <c r="F440" s="14">
        <v>0</v>
      </c>
      <c r="G440" s="14">
        <v>239.48</v>
      </c>
      <c r="H440" s="14">
        <v>0</v>
      </c>
      <c r="J440" s="31"/>
      <c r="K440" s="37"/>
    </row>
    <row r="441" spans="1:11" ht="13.5" x14ac:dyDescent="0.2">
      <c r="A441" s="2" t="s">
        <v>466</v>
      </c>
      <c r="B441" s="3"/>
      <c r="C441" s="2" t="s">
        <v>467</v>
      </c>
      <c r="D441" s="14">
        <v>6000</v>
      </c>
      <c r="E441" s="14">
        <v>7152</v>
      </c>
      <c r="F441" s="14">
        <v>8000</v>
      </c>
      <c r="G441" s="14">
        <v>8352</v>
      </c>
      <c r="H441" s="14">
        <v>8500</v>
      </c>
      <c r="J441" s="31"/>
      <c r="K441" s="37"/>
    </row>
    <row r="442" spans="1:11" x14ac:dyDescent="0.2">
      <c r="A442" s="2" t="s">
        <v>468</v>
      </c>
      <c r="B442" s="3"/>
      <c r="C442" s="2" t="s">
        <v>469</v>
      </c>
      <c r="D442" s="14">
        <v>3000</v>
      </c>
      <c r="E442" s="14">
        <v>1920.6</v>
      </c>
      <c r="F442" s="14">
        <v>2000</v>
      </c>
      <c r="G442" s="14">
        <v>0</v>
      </c>
      <c r="H442" s="14">
        <v>2000</v>
      </c>
      <c r="J442" s="33"/>
      <c r="K442" s="21"/>
    </row>
    <row r="443" spans="1:11" ht="13.5" x14ac:dyDescent="0.2">
      <c r="A443" s="2" t="s">
        <v>470</v>
      </c>
      <c r="B443" s="3"/>
      <c r="C443" s="2" t="s">
        <v>27</v>
      </c>
      <c r="D443" s="14">
        <v>2678</v>
      </c>
      <c r="E443" s="14">
        <v>2259.08</v>
      </c>
      <c r="F443" s="14">
        <v>2831</v>
      </c>
      <c r="G443" s="14">
        <v>2555.2399999999998</v>
      </c>
      <c r="H443" s="14">
        <v>2830</v>
      </c>
      <c r="J443" s="31"/>
      <c r="K443" s="37"/>
    </row>
    <row r="444" spans="1:11" ht="13.5" x14ac:dyDescent="0.2">
      <c r="A444" s="2" t="s">
        <v>471</v>
      </c>
      <c r="B444" s="3"/>
      <c r="C444" s="2" t="s">
        <v>32</v>
      </c>
      <c r="D444" s="14">
        <v>20</v>
      </c>
      <c r="E444" s="14">
        <v>332.73</v>
      </c>
      <c r="F444" s="14">
        <v>20</v>
      </c>
      <c r="G444" s="14">
        <v>2027.12</v>
      </c>
      <c r="H444" s="14">
        <v>2300</v>
      </c>
      <c r="J444" s="31"/>
      <c r="K444" s="37"/>
    </row>
    <row r="445" spans="1:11" ht="13.5" x14ac:dyDescent="0.2">
      <c r="A445" s="2" t="s">
        <v>472</v>
      </c>
      <c r="B445" s="3"/>
      <c r="C445" s="2" t="s">
        <v>39</v>
      </c>
      <c r="D445" s="14">
        <v>200</v>
      </c>
      <c r="E445" s="14">
        <v>1335.93</v>
      </c>
      <c r="F445" s="14">
        <v>1200</v>
      </c>
      <c r="G445" s="14">
        <v>515.87</v>
      </c>
      <c r="H445" s="14">
        <v>500</v>
      </c>
      <c r="J445" s="31"/>
      <c r="K445" s="37"/>
    </row>
    <row r="446" spans="1:11" ht="13.5" x14ac:dyDescent="0.2">
      <c r="A446" s="2" t="s">
        <v>473</v>
      </c>
      <c r="B446" s="3"/>
      <c r="C446" s="2" t="s">
        <v>146</v>
      </c>
      <c r="D446" s="14">
        <v>2000</v>
      </c>
      <c r="E446" s="14">
        <v>1405.76</v>
      </c>
      <c r="F446" s="14">
        <v>1000</v>
      </c>
      <c r="G446" s="14">
        <v>1295.1600000000001</v>
      </c>
      <c r="H446" s="14">
        <v>1000</v>
      </c>
      <c r="J446" s="31"/>
      <c r="K446" s="37"/>
    </row>
    <row r="447" spans="1:11" ht="13.5" x14ac:dyDescent="0.2">
      <c r="A447" s="2" t="s">
        <v>474</v>
      </c>
      <c r="B447" s="3"/>
      <c r="C447" s="2" t="s">
        <v>54</v>
      </c>
      <c r="D447" s="14">
        <v>4000</v>
      </c>
      <c r="E447" s="14">
        <v>1662.46</v>
      </c>
      <c r="F447" s="14">
        <v>3000</v>
      </c>
      <c r="G447" s="14">
        <v>5032.67</v>
      </c>
      <c r="H447" s="14">
        <v>4000</v>
      </c>
      <c r="J447" s="31"/>
      <c r="K447" s="37"/>
    </row>
    <row r="448" spans="1:11" ht="13.5" x14ac:dyDescent="0.2">
      <c r="A448" s="2" t="s">
        <v>475</v>
      </c>
      <c r="B448" s="3"/>
      <c r="C448" s="2" t="s">
        <v>56</v>
      </c>
      <c r="D448" s="14">
        <v>300</v>
      </c>
      <c r="E448" s="14">
        <v>317.2</v>
      </c>
      <c r="F448" s="14">
        <v>300</v>
      </c>
      <c r="G448" s="14">
        <v>472.37</v>
      </c>
      <c r="H448" s="14">
        <v>500</v>
      </c>
      <c r="J448" s="31"/>
      <c r="K448" s="37"/>
    </row>
    <row r="449" spans="1:11" ht="13.5" x14ac:dyDescent="0.2">
      <c r="A449" s="2" t="s">
        <v>476</v>
      </c>
      <c r="B449" s="3"/>
      <c r="C449" s="2" t="s">
        <v>65</v>
      </c>
      <c r="D449" s="14">
        <v>1500</v>
      </c>
      <c r="E449" s="14">
        <v>1140.58</v>
      </c>
      <c r="F449" s="14">
        <v>1500</v>
      </c>
      <c r="G449" s="14">
        <v>2833.14</v>
      </c>
      <c r="H449" s="14">
        <v>2800</v>
      </c>
      <c r="J449" s="31"/>
      <c r="K449" s="21"/>
    </row>
    <row r="450" spans="1:11" ht="13.5" x14ac:dyDescent="0.2">
      <c r="A450" s="2" t="s">
        <v>1116</v>
      </c>
      <c r="B450" s="3"/>
      <c r="C450" s="2" t="s">
        <v>66</v>
      </c>
      <c r="D450" s="14">
        <v>1500</v>
      </c>
      <c r="E450" s="14">
        <v>1196.0899999999999</v>
      </c>
      <c r="F450" s="14">
        <v>1500</v>
      </c>
      <c r="G450" s="14">
        <v>2163.59</v>
      </c>
      <c r="H450" s="14">
        <v>2000</v>
      </c>
      <c r="J450" s="31"/>
      <c r="K450" s="37"/>
    </row>
    <row r="451" spans="1:11" ht="13.5" x14ac:dyDescent="0.2">
      <c r="A451" s="2" t="s">
        <v>477</v>
      </c>
      <c r="B451" s="3"/>
      <c r="C451" s="2" t="s">
        <v>478</v>
      </c>
      <c r="D451" s="14">
        <v>100</v>
      </c>
      <c r="E451" s="14">
        <v>0</v>
      </c>
      <c r="F451" s="14">
        <v>100</v>
      </c>
      <c r="G451" s="14">
        <v>0</v>
      </c>
      <c r="H451" s="14">
        <v>0</v>
      </c>
      <c r="J451" s="31"/>
      <c r="K451" s="37"/>
    </row>
    <row r="452" spans="1:11" ht="13.5" x14ac:dyDescent="0.2">
      <c r="A452" s="13" t="s">
        <v>464</v>
      </c>
      <c r="B452" s="2" t="s">
        <v>465</v>
      </c>
      <c r="C452" s="3"/>
      <c r="D452" s="15">
        <v>47298</v>
      </c>
      <c r="E452" s="15">
        <v>41801.800000000003</v>
      </c>
      <c r="F452" s="15">
        <v>46451</v>
      </c>
      <c r="G452" s="15">
        <f>SUM(G439:G451)</f>
        <v>50676.86</v>
      </c>
      <c r="H452" s="15">
        <f>SUM(H439:H451)</f>
        <v>51930</v>
      </c>
      <c r="J452" s="31">
        <f>SUM(F452-G452)</f>
        <v>-4225.8600000000006</v>
      </c>
      <c r="K452" s="37"/>
    </row>
    <row r="453" spans="1:11" ht="13.5" x14ac:dyDescent="0.2">
      <c r="A453" s="13" t="s">
        <v>479</v>
      </c>
      <c r="B453" s="2" t="s">
        <v>480</v>
      </c>
      <c r="C453" s="3"/>
      <c r="J453" s="31"/>
      <c r="K453" s="37"/>
    </row>
    <row r="454" spans="1:11" ht="13.5" x14ac:dyDescent="0.2">
      <c r="A454" s="2" t="s">
        <v>481</v>
      </c>
      <c r="B454" s="3"/>
      <c r="C454" s="2" t="s">
        <v>482</v>
      </c>
      <c r="D454" s="14">
        <v>0</v>
      </c>
      <c r="E454" s="14">
        <v>0</v>
      </c>
      <c r="F454" s="14">
        <v>0</v>
      </c>
      <c r="G454" s="14">
        <v>0</v>
      </c>
      <c r="H454" s="14">
        <v>0</v>
      </c>
      <c r="J454" s="31"/>
      <c r="K454" s="37"/>
    </row>
    <row r="455" spans="1:11" ht="13.5" x14ac:dyDescent="0.2">
      <c r="A455" s="13" t="s">
        <v>479</v>
      </c>
      <c r="B455" s="2" t="s">
        <v>480</v>
      </c>
      <c r="C455" s="3"/>
      <c r="D455" s="15">
        <v>0</v>
      </c>
      <c r="E455" s="15">
        <v>0</v>
      </c>
      <c r="F455" s="15">
        <v>0</v>
      </c>
      <c r="G455" s="15">
        <f>G454</f>
        <v>0</v>
      </c>
      <c r="H455" s="15">
        <f>H454</f>
        <v>0</v>
      </c>
      <c r="J455" s="31">
        <f>SUM(F455-G455)</f>
        <v>0</v>
      </c>
      <c r="K455" s="37"/>
    </row>
    <row r="456" spans="1:11" ht="13.5" x14ac:dyDescent="0.2">
      <c r="A456" s="13" t="s">
        <v>483</v>
      </c>
      <c r="B456" s="2" t="s">
        <v>484</v>
      </c>
      <c r="C456" s="3"/>
      <c r="J456" s="31"/>
      <c r="K456" s="37"/>
    </row>
    <row r="457" spans="1:11" ht="13.5" x14ac:dyDescent="0.2">
      <c r="A457" s="2" t="s">
        <v>485</v>
      </c>
      <c r="B457" s="3"/>
      <c r="C457" s="2" t="s">
        <v>484</v>
      </c>
      <c r="D457" s="14">
        <v>0</v>
      </c>
      <c r="E457" s="14">
        <v>0</v>
      </c>
      <c r="F457" s="14">
        <v>0</v>
      </c>
      <c r="G457" s="14">
        <v>0</v>
      </c>
      <c r="H457" s="14">
        <v>0</v>
      </c>
      <c r="J457" s="31"/>
      <c r="K457" s="37"/>
    </row>
    <row r="458" spans="1:11" ht="13.5" x14ac:dyDescent="0.2">
      <c r="A458" s="13" t="s">
        <v>483</v>
      </c>
      <c r="B458" s="2" t="s">
        <v>484</v>
      </c>
      <c r="C458" s="3"/>
      <c r="D458" s="15">
        <v>0</v>
      </c>
      <c r="E458" s="15">
        <v>0</v>
      </c>
      <c r="F458" s="15">
        <v>0</v>
      </c>
      <c r="G458" s="15">
        <f>G457</f>
        <v>0</v>
      </c>
      <c r="H458" s="15">
        <f>H457</f>
        <v>0</v>
      </c>
      <c r="J458" s="31">
        <f>SUM(F458-G458)</f>
        <v>0</v>
      </c>
      <c r="K458" s="37"/>
    </row>
    <row r="459" spans="1:11" ht="13.5" x14ac:dyDescent="0.2">
      <c r="A459" s="13" t="s">
        <v>13</v>
      </c>
      <c r="B459" s="2" t="s">
        <v>14</v>
      </c>
      <c r="C459" s="3"/>
      <c r="D459" s="15">
        <v>2606776</v>
      </c>
      <c r="E459" s="15">
        <v>2361628.94</v>
      </c>
      <c r="F459" s="15">
        <v>2577149</v>
      </c>
      <c r="G459" s="15">
        <f>SUM(G458,G455,G452,G437,G431,G396,G360,G343,G319,G314,G298,G295,G280,G276,G260,G257,G254,G250,G240,G225,G207,G200,G196,G192,G181,G167,G147,G136,G100,G66,G54)</f>
        <v>2374486.39</v>
      </c>
      <c r="H459" s="15">
        <f>SUM(H458,H455,H452,H437,H431,H396,H360,H343,H319,H314,H298,H295,H280,H276,H260,H257,H254,H250,H240,H225,H207,H200,H196,H192,H181,H167,H147,H136,H100,H66,H54)</f>
        <v>2781934</v>
      </c>
      <c r="J459" s="31">
        <f>SUM(F459-G459)</f>
        <v>202662.60999999987</v>
      </c>
      <c r="K459" s="37"/>
    </row>
    <row r="460" spans="1:11" ht="13.5" x14ac:dyDescent="0.2">
      <c r="A460" s="2" t="s">
        <v>0</v>
      </c>
      <c r="B460" s="3"/>
      <c r="C460" s="3"/>
      <c r="D460" s="5"/>
      <c r="E460" s="5"/>
      <c r="F460" s="5"/>
      <c r="J460" s="33"/>
      <c r="K460" s="37"/>
    </row>
    <row r="461" spans="1:11" ht="13.5" x14ac:dyDescent="0.2">
      <c r="A461" s="2" t="s">
        <v>2</v>
      </c>
      <c r="B461" s="3"/>
      <c r="D461" s="6"/>
      <c r="E461" s="6"/>
      <c r="F461" s="6"/>
      <c r="H461" s="3"/>
      <c r="J461" s="31"/>
      <c r="K461" s="37"/>
    </row>
    <row r="462" spans="1:11" ht="13.5" x14ac:dyDescent="0.2">
      <c r="J462" s="31"/>
      <c r="K462" s="37"/>
    </row>
    <row r="463" spans="1:11" ht="13.5" x14ac:dyDescent="0.2">
      <c r="A463" s="2" t="s">
        <v>3</v>
      </c>
      <c r="B463" s="3"/>
      <c r="C463" s="2" t="s">
        <v>4</v>
      </c>
      <c r="D463" s="7" t="s">
        <v>5</v>
      </c>
      <c r="E463" s="8" t="s">
        <v>6</v>
      </c>
      <c r="F463" s="8" t="s">
        <v>7</v>
      </c>
      <c r="G463" s="8" t="s">
        <v>8</v>
      </c>
      <c r="H463" s="10" t="s">
        <v>9</v>
      </c>
      <c r="J463" s="33"/>
      <c r="K463" s="37"/>
    </row>
    <row r="464" spans="1:11" ht="13.5" x14ac:dyDescent="0.2">
      <c r="E464" s="8" t="s">
        <v>10</v>
      </c>
      <c r="F464" s="8" t="s">
        <v>11</v>
      </c>
      <c r="G464" s="8" t="s">
        <v>12</v>
      </c>
      <c r="J464" s="31"/>
      <c r="K464" s="37"/>
    </row>
    <row r="465" spans="1:11" ht="13.5" x14ac:dyDescent="0.2">
      <c r="A465" s="11" t="s">
        <v>486</v>
      </c>
      <c r="B465" s="4" t="s">
        <v>487</v>
      </c>
      <c r="C465" s="12"/>
      <c r="J465" s="31"/>
      <c r="K465" s="37"/>
    </row>
    <row r="466" spans="1:11" ht="13.5" x14ac:dyDescent="0.2">
      <c r="A466" s="13" t="s">
        <v>15</v>
      </c>
      <c r="B466" s="2" t="s">
        <v>16</v>
      </c>
      <c r="C466" s="3"/>
      <c r="J466" s="31"/>
      <c r="K466" s="37"/>
    </row>
    <row r="467" spans="1:11" ht="13.5" x14ac:dyDescent="0.2">
      <c r="A467" s="2" t="s">
        <v>1044</v>
      </c>
      <c r="B467" s="3"/>
      <c r="C467" s="2" t="s">
        <v>488</v>
      </c>
      <c r="D467" s="14">
        <v>27200</v>
      </c>
      <c r="E467" s="14">
        <v>16874.7</v>
      </c>
      <c r="F467" s="14">
        <v>33500</v>
      </c>
      <c r="G467" s="14">
        <v>40100.839999999997</v>
      </c>
      <c r="H467" s="14">
        <v>25875</v>
      </c>
      <c r="J467" s="31"/>
      <c r="K467" s="37"/>
    </row>
    <row r="468" spans="1:11" ht="13.5" x14ac:dyDescent="0.2">
      <c r="A468" s="2" t="s">
        <v>489</v>
      </c>
      <c r="B468" s="3"/>
      <c r="C468" s="2" t="s">
        <v>490</v>
      </c>
      <c r="D468" s="14">
        <v>2000</v>
      </c>
      <c r="E468" s="14">
        <v>1993.98</v>
      </c>
      <c r="F468" s="14">
        <v>17550</v>
      </c>
      <c r="G468" s="14">
        <v>13950.26</v>
      </c>
      <c r="H468" s="14">
        <v>15000</v>
      </c>
      <c r="J468" s="31"/>
      <c r="K468" s="37"/>
    </row>
    <row r="469" spans="1:11" ht="13.5" x14ac:dyDescent="0.2">
      <c r="A469" s="2" t="s">
        <v>491</v>
      </c>
      <c r="B469" s="3"/>
      <c r="C469" s="2" t="s">
        <v>492</v>
      </c>
      <c r="D469" s="14">
        <v>4800</v>
      </c>
      <c r="E469" s="14">
        <v>5342.83</v>
      </c>
      <c r="F469" s="14">
        <v>300</v>
      </c>
      <c r="G469" s="14">
        <v>8209.07</v>
      </c>
      <c r="H469" s="14">
        <v>10000</v>
      </c>
      <c r="J469" s="31"/>
      <c r="K469" s="37"/>
    </row>
    <row r="470" spans="1:11" ht="13.5" x14ac:dyDescent="0.2">
      <c r="A470" s="2" t="s">
        <v>493</v>
      </c>
      <c r="B470" s="3"/>
      <c r="C470" s="2" t="s">
        <v>494</v>
      </c>
      <c r="D470" s="14">
        <v>4000</v>
      </c>
      <c r="E470" s="14">
        <v>3714.24</v>
      </c>
      <c r="F470" s="14">
        <v>4000</v>
      </c>
      <c r="G470" s="14">
        <v>3106.48</v>
      </c>
      <c r="H470" s="14">
        <v>1000</v>
      </c>
      <c r="J470" s="31"/>
      <c r="K470" s="37"/>
    </row>
    <row r="471" spans="1:11" ht="13.5" x14ac:dyDescent="0.2">
      <c r="A471" s="13" t="s">
        <v>15</v>
      </c>
      <c r="B471" s="2" t="s">
        <v>16</v>
      </c>
      <c r="C471" s="3"/>
      <c r="D471" s="15">
        <v>38000</v>
      </c>
      <c r="E471" s="15">
        <v>27925.75</v>
      </c>
      <c r="F471" s="15">
        <v>55350</v>
      </c>
      <c r="G471" s="15">
        <f>SUM(G467:G470)</f>
        <v>65366.65</v>
      </c>
      <c r="H471" s="15">
        <f>SUM(H467:H470)</f>
        <v>51875</v>
      </c>
      <c r="J471" s="31">
        <f>SUM(F471-G471)</f>
        <v>-10016.650000000001</v>
      </c>
      <c r="K471" s="37"/>
    </row>
    <row r="472" spans="1:11" x14ac:dyDescent="0.2">
      <c r="A472" s="13" t="s">
        <v>90</v>
      </c>
      <c r="B472" s="2" t="s">
        <v>91</v>
      </c>
      <c r="C472" s="3"/>
      <c r="J472" s="33"/>
      <c r="K472" s="21"/>
    </row>
    <row r="473" spans="1:11" ht="13.5" x14ac:dyDescent="0.2">
      <c r="A473" s="2" t="s">
        <v>1045</v>
      </c>
      <c r="B473" s="3"/>
      <c r="C473" s="2" t="s">
        <v>495</v>
      </c>
      <c r="D473" s="14">
        <v>8000</v>
      </c>
      <c r="E473" s="14">
        <v>1636.92</v>
      </c>
      <c r="F473" s="14">
        <v>6000</v>
      </c>
      <c r="G473" s="14">
        <v>19795.75</v>
      </c>
      <c r="H473" s="14">
        <v>20000</v>
      </c>
      <c r="J473" s="31"/>
      <c r="K473" s="37"/>
    </row>
    <row r="474" spans="1:11" ht="13.5" x14ac:dyDescent="0.2">
      <c r="A474" s="2" t="s">
        <v>496</v>
      </c>
      <c r="B474" s="3"/>
      <c r="C474" s="2" t="s">
        <v>490</v>
      </c>
      <c r="D474" s="14">
        <v>3000</v>
      </c>
      <c r="E474" s="14">
        <v>802.64</v>
      </c>
      <c r="F474" s="14">
        <v>3000</v>
      </c>
      <c r="G474" s="14">
        <v>0</v>
      </c>
      <c r="H474" s="14">
        <v>3000</v>
      </c>
      <c r="J474" s="31"/>
      <c r="K474" s="37"/>
    </row>
    <row r="475" spans="1:11" ht="13.5" x14ac:dyDescent="0.2">
      <c r="A475" s="2" t="s">
        <v>497</v>
      </c>
      <c r="B475" s="3"/>
      <c r="C475" s="2" t="s">
        <v>498</v>
      </c>
      <c r="D475" s="14">
        <v>800</v>
      </c>
      <c r="E475" s="14">
        <v>775</v>
      </c>
      <c r="F475" s="14">
        <v>800</v>
      </c>
      <c r="G475" s="14">
        <v>1185.6500000000001</v>
      </c>
      <c r="H475" s="14">
        <v>800</v>
      </c>
      <c r="J475" s="31"/>
      <c r="K475" s="37"/>
    </row>
    <row r="476" spans="1:11" ht="13.5" x14ac:dyDescent="0.2">
      <c r="A476" s="2" t="s">
        <v>499</v>
      </c>
      <c r="B476" s="3"/>
      <c r="C476" s="2" t="s">
        <v>494</v>
      </c>
      <c r="D476" s="14">
        <v>1000</v>
      </c>
      <c r="E476" s="14">
        <v>629</v>
      </c>
      <c r="F476" s="14">
        <v>800</v>
      </c>
      <c r="G476" s="14">
        <v>903.25</v>
      </c>
      <c r="H476" s="14">
        <v>800</v>
      </c>
      <c r="J476" s="31"/>
      <c r="K476" s="37"/>
    </row>
    <row r="477" spans="1:11" ht="13.5" x14ac:dyDescent="0.2">
      <c r="A477" s="13" t="s">
        <v>90</v>
      </c>
      <c r="B477" s="2" t="s">
        <v>91</v>
      </c>
      <c r="C477" s="3"/>
      <c r="D477" s="15">
        <v>12800</v>
      </c>
      <c r="E477" s="15">
        <v>3843.56</v>
      </c>
      <c r="F477" s="15">
        <v>10600</v>
      </c>
      <c r="G477" s="15">
        <f>SUM(G473:G476)</f>
        <v>21884.65</v>
      </c>
      <c r="H477" s="15">
        <f>SUM(H473:H476)</f>
        <v>24600</v>
      </c>
      <c r="J477" s="31">
        <f>SUM(F477-G477)</f>
        <v>-11284.650000000001</v>
      </c>
      <c r="K477" s="37"/>
    </row>
    <row r="478" spans="1:11" x14ac:dyDescent="0.2">
      <c r="A478" s="13" t="s">
        <v>133</v>
      </c>
      <c r="B478" s="2" t="s">
        <v>134</v>
      </c>
      <c r="C478" s="3"/>
      <c r="J478" s="33"/>
      <c r="K478" s="21"/>
    </row>
    <row r="479" spans="1:11" ht="13.5" x14ac:dyDescent="0.2">
      <c r="A479" s="2" t="s">
        <v>1046</v>
      </c>
      <c r="B479" s="3"/>
      <c r="C479" s="2" t="s">
        <v>488</v>
      </c>
      <c r="D479" s="14">
        <v>12000</v>
      </c>
      <c r="E479" s="14">
        <v>279.58999999999997</v>
      </c>
      <c r="F479" s="14">
        <v>11000</v>
      </c>
      <c r="G479" s="14">
        <v>6088.49</v>
      </c>
      <c r="H479" s="14">
        <v>10000</v>
      </c>
      <c r="J479" s="31"/>
      <c r="K479" s="37"/>
    </row>
    <row r="480" spans="1:11" ht="13.5" x14ac:dyDescent="0.2">
      <c r="A480" s="2" t="s">
        <v>500</v>
      </c>
      <c r="B480" s="3"/>
      <c r="C480" s="2" t="s">
        <v>490</v>
      </c>
      <c r="D480" s="14">
        <v>12000</v>
      </c>
      <c r="E480" s="14">
        <v>11934.46</v>
      </c>
      <c r="F480" s="14">
        <v>46150</v>
      </c>
      <c r="G480" s="14">
        <v>34590</v>
      </c>
      <c r="H480" s="14">
        <v>40000</v>
      </c>
      <c r="J480" s="31"/>
      <c r="K480" s="37"/>
    </row>
    <row r="481" spans="1:11" ht="13.5" x14ac:dyDescent="0.2">
      <c r="A481" s="2" t="s">
        <v>501</v>
      </c>
      <c r="B481" s="3"/>
      <c r="C481" s="2" t="s">
        <v>492</v>
      </c>
      <c r="D481" s="14">
        <v>2500</v>
      </c>
      <c r="E481" s="14">
        <v>4711.47</v>
      </c>
      <c r="F481" s="14">
        <v>2500</v>
      </c>
      <c r="G481" s="14">
        <v>4432.82</v>
      </c>
      <c r="H481" s="14">
        <v>2000</v>
      </c>
      <c r="J481" s="31"/>
      <c r="K481" s="37"/>
    </row>
    <row r="482" spans="1:11" ht="13.5" x14ac:dyDescent="0.2">
      <c r="A482" s="2" t="s">
        <v>502</v>
      </c>
      <c r="B482" s="3"/>
      <c r="C482" s="2" t="s">
        <v>494</v>
      </c>
      <c r="D482" s="14">
        <v>12000</v>
      </c>
      <c r="E482" s="14">
        <v>14089.89</v>
      </c>
      <c r="F482" s="14">
        <v>12000</v>
      </c>
      <c r="G482" s="14">
        <v>7080.1</v>
      </c>
      <c r="H482" s="14">
        <v>7000</v>
      </c>
      <c r="J482" s="31"/>
      <c r="K482" s="37"/>
    </row>
    <row r="483" spans="1:11" ht="13.5" x14ac:dyDescent="0.2">
      <c r="A483" s="13" t="s">
        <v>133</v>
      </c>
      <c r="B483" s="2" t="s">
        <v>134</v>
      </c>
      <c r="C483" s="3"/>
      <c r="D483" s="15">
        <v>38500</v>
      </c>
      <c r="E483" s="15">
        <v>31015.41</v>
      </c>
      <c r="F483" s="15">
        <v>71650</v>
      </c>
      <c r="G483" s="15">
        <f>SUM(G479:G482)</f>
        <v>52191.409999999996</v>
      </c>
      <c r="H483" s="15">
        <f>SUM(H479:H482)</f>
        <v>59000</v>
      </c>
      <c r="J483" s="31">
        <f>SUM(F483-G483)</f>
        <v>19458.590000000004</v>
      </c>
      <c r="K483" s="37"/>
    </row>
    <row r="484" spans="1:11" ht="13.5" x14ac:dyDescent="0.2">
      <c r="A484" s="13" t="s">
        <v>231</v>
      </c>
      <c r="B484" s="2" t="s">
        <v>232</v>
      </c>
      <c r="C484" s="3"/>
      <c r="J484" s="31"/>
      <c r="K484" s="37"/>
    </row>
    <row r="485" spans="1:11" x14ac:dyDescent="0.2">
      <c r="A485" s="2" t="s">
        <v>503</v>
      </c>
      <c r="B485" s="3"/>
      <c r="C485" s="2" t="s">
        <v>504</v>
      </c>
      <c r="D485" s="14">
        <v>0</v>
      </c>
      <c r="E485" s="14">
        <v>0</v>
      </c>
      <c r="F485" s="14">
        <v>0</v>
      </c>
      <c r="G485" s="14">
        <v>0</v>
      </c>
      <c r="H485" s="14">
        <v>0</v>
      </c>
      <c r="J485" s="33"/>
      <c r="K485" s="21"/>
    </row>
    <row r="486" spans="1:11" ht="13.5" x14ac:dyDescent="0.2">
      <c r="A486" s="2" t="s">
        <v>505</v>
      </c>
      <c r="B486" s="3"/>
      <c r="C486" s="2" t="s">
        <v>506</v>
      </c>
      <c r="D486" s="14">
        <v>1000</v>
      </c>
      <c r="E486" s="14">
        <v>600</v>
      </c>
      <c r="F486" s="14">
        <v>1000</v>
      </c>
      <c r="G486" s="14">
        <v>1300</v>
      </c>
      <c r="H486" s="14">
        <v>1500</v>
      </c>
      <c r="J486" s="31"/>
      <c r="K486" s="37"/>
    </row>
    <row r="487" spans="1:11" ht="13.5" x14ac:dyDescent="0.2">
      <c r="A487" s="2" t="s">
        <v>507</v>
      </c>
      <c r="B487" s="3"/>
      <c r="C487" s="2" t="s">
        <v>508</v>
      </c>
      <c r="D487" s="14">
        <v>0</v>
      </c>
      <c r="E487" s="14">
        <v>0</v>
      </c>
      <c r="F487" s="14">
        <v>0</v>
      </c>
      <c r="G487" s="14">
        <v>0</v>
      </c>
      <c r="H487" s="14">
        <v>0</v>
      </c>
      <c r="J487" s="31"/>
      <c r="K487" s="37"/>
    </row>
    <row r="488" spans="1:11" ht="13.5" x14ac:dyDescent="0.2">
      <c r="A488" s="2" t="s">
        <v>509</v>
      </c>
      <c r="B488" s="3"/>
      <c r="C488" s="2" t="s">
        <v>510</v>
      </c>
      <c r="D488" s="14">
        <v>2000</v>
      </c>
      <c r="E488" s="14">
        <v>1779.31</v>
      </c>
      <c r="F488" s="14">
        <v>2000</v>
      </c>
      <c r="G488" s="14">
        <v>2338.1999999999998</v>
      </c>
      <c r="H488" s="14">
        <v>2000</v>
      </c>
      <c r="J488" s="31"/>
      <c r="K488" s="37"/>
    </row>
    <row r="489" spans="1:11" ht="13.5" x14ac:dyDescent="0.2">
      <c r="A489" s="13" t="s">
        <v>231</v>
      </c>
      <c r="B489" s="2" t="s">
        <v>232</v>
      </c>
      <c r="C489" s="3"/>
      <c r="D489" s="15">
        <v>3000</v>
      </c>
      <c r="E489" s="15">
        <v>2379.31</v>
      </c>
      <c r="F489" s="15">
        <v>3000</v>
      </c>
      <c r="G489" s="15">
        <f>SUM(G485:G488)</f>
        <v>3638.2</v>
      </c>
      <c r="H489" s="15">
        <f>SUM(H485:H488)</f>
        <v>3500</v>
      </c>
      <c r="J489" s="31">
        <f>SUM(F489-G489)</f>
        <v>-638.19999999999982</v>
      </c>
      <c r="K489" s="21"/>
    </row>
    <row r="490" spans="1:11" ht="13.5" x14ac:dyDescent="0.2">
      <c r="A490" s="13" t="s">
        <v>249</v>
      </c>
      <c r="B490" s="2" t="s">
        <v>250</v>
      </c>
      <c r="C490" s="3"/>
      <c r="J490" s="31"/>
      <c r="K490" s="37"/>
    </row>
    <row r="491" spans="1:11" ht="13.5" x14ac:dyDescent="0.2">
      <c r="A491" s="2" t="s">
        <v>511</v>
      </c>
      <c r="B491" s="3"/>
      <c r="C491" s="2" t="s">
        <v>504</v>
      </c>
      <c r="D491" s="14">
        <v>5000</v>
      </c>
      <c r="E491" s="14">
        <v>4998.7</v>
      </c>
      <c r="F491" s="14">
        <v>5000</v>
      </c>
      <c r="G491" s="14">
        <v>415</v>
      </c>
      <c r="H491" s="14">
        <v>2000</v>
      </c>
      <c r="J491" s="31"/>
      <c r="K491" s="37"/>
    </row>
    <row r="492" spans="1:11" ht="13.5" x14ac:dyDescent="0.2">
      <c r="A492" s="2" t="s">
        <v>512</v>
      </c>
      <c r="B492" s="3"/>
      <c r="C492" s="2" t="s">
        <v>513</v>
      </c>
      <c r="D492" s="14">
        <v>450</v>
      </c>
      <c r="E492" s="14">
        <v>78.48</v>
      </c>
      <c r="F492" s="14">
        <v>5052</v>
      </c>
      <c r="G492" s="14">
        <v>848.79</v>
      </c>
      <c r="H492" s="14">
        <v>1000</v>
      </c>
      <c r="J492" s="31"/>
      <c r="K492" s="37"/>
    </row>
    <row r="493" spans="1:11" x14ac:dyDescent="0.2">
      <c r="A493" s="2" t="s">
        <v>514</v>
      </c>
      <c r="B493" s="3"/>
      <c r="C493" s="2" t="s">
        <v>515</v>
      </c>
      <c r="D493" s="14">
        <v>27600</v>
      </c>
      <c r="E493" s="14">
        <v>14895</v>
      </c>
      <c r="F493" s="14">
        <v>6000</v>
      </c>
      <c r="G493" s="14">
        <v>0</v>
      </c>
      <c r="H493" s="14">
        <v>1000</v>
      </c>
      <c r="J493" s="33"/>
      <c r="K493" s="21"/>
    </row>
    <row r="494" spans="1:11" ht="13.5" x14ac:dyDescent="0.2">
      <c r="A494" s="13" t="s">
        <v>249</v>
      </c>
      <c r="B494" s="2" t="s">
        <v>250</v>
      </c>
      <c r="C494" s="3"/>
      <c r="D494" s="15">
        <v>33050</v>
      </c>
      <c r="E494" s="15">
        <v>19972.18</v>
      </c>
      <c r="F494" s="15">
        <v>16052</v>
      </c>
      <c r="G494" s="15">
        <f>SUM(G491:G493)</f>
        <v>1263.79</v>
      </c>
      <c r="H494" s="15">
        <f>SUM(H491:H493)</f>
        <v>4000</v>
      </c>
      <c r="J494" s="31">
        <f>SUM(F494-G494)</f>
        <v>14788.21</v>
      </c>
      <c r="K494" s="37"/>
    </row>
    <row r="495" spans="1:11" ht="13.5" x14ac:dyDescent="0.2">
      <c r="A495" s="13" t="s">
        <v>262</v>
      </c>
      <c r="B495" s="2" t="s">
        <v>263</v>
      </c>
      <c r="C495" s="3"/>
      <c r="J495" s="31"/>
      <c r="K495" s="37"/>
    </row>
    <row r="496" spans="1:11" ht="13.5" x14ac:dyDescent="0.2">
      <c r="A496" s="2" t="s">
        <v>516</v>
      </c>
      <c r="B496" s="3"/>
      <c r="C496" s="2" t="s">
        <v>517</v>
      </c>
      <c r="D496" s="14">
        <v>400</v>
      </c>
      <c r="E496" s="14">
        <v>0</v>
      </c>
      <c r="F496" s="14">
        <v>0</v>
      </c>
      <c r="G496" s="14">
        <v>0</v>
      </c>
      <c r="H496" s="14">
        <v>0</v>
      </c>
      <c r="J496" s="31"/>
      <c r="K496" s="37"/>
    </row>
    <row r="497" spans="1:11" ht="13.5" x14ac:dyDescent="0.2">
      <c r="A497" s="2" t="s">
        <v>518</v>
      </c>
      <c r="B497" s="3"/>
      <c r="C497" s="17" t="s">
        <v>519</v>
      </c>
      <c r="D497" s="14">
        <v>48498</v>
      </c>
      <c r="E497" s="14">
        <v>48498</v>
      </c>
      <c r="F497" s="14">
        <v>50000</v>
      </c>
      <c r="G497" s="14">
        <v>52511</v>
      </c>
      <c r="H497" s="14">
        <v>0</v>
      </c>
      <c r="J497" s="31"/>
      <c r="K497" s="37"/>
    </row>
    <row r="498" spans="1:11" ht="13.5" x14ac:dyDescent="0.2">
      <c r="A498" s="13" t="s">
        <v>262</v>
      </c>
      <c r="B498" s="2" t="s">
        <v>263</v>
      </c>
      <c r="C498" s="3"/>
      <c r="D498" s="15">
        <v>48898</v>
      </c>
      <c r="E498" s="15">
        <v>48498</v>
      </c>
      <c r="F498" s="15">
        <v>50000</v>
      </c>
      <c r="G498" s="15">
        <f>SUM(G496:G497)</f>
        <v>52511</v>
      </c>
      <c r="H498" s="15">
        <f>SUM(H496:H497)</f>
        <v>0</v>
      </c>
      <c r="J498" s="31">
        <f>SUM(F498-G498)</f>
        <v>-2511</v>
      </c>
      <c r="K498" s="37"/>
    </row>
    <row r="499" spans="1:11" x14ac:dyDescent="0.2">
      <c r="A499" s="13" t="s">
        <v>284</v>
      </c>
      <c r="B499" s="2" t="s">
        <v>285</v>
      </c>
      <c r="C499" s="3"/>
      <c r="J499" s="33"/>
      <c r="K499" s="21"/>
    </row>
    <row r="500" spans="1:11" ht="13.5" x14ac:dyDescent="0.2">
      <c r="A500" s="2" t="s">
        <v>520</v>
      </c>
      <c r="B500" s="3"/>
      <c r="C500" s="2" t="s">
        <v>521</v>
      </c>
      <c r="D500" s="14">
        <v>1000</v>
      </c>
      <c r="E500" s="14">
        <v>389.99</v>
      </c>
      <c r="F500" s="14">
        <v>0</v>
      </c>
      <c r="G500" s="14">
        <v>0</v>
      </c>
      <c r="H500" s="14">
        <v>0</v>
      </c>
      <c r="J500" s="31"/>
      <c r="K500" s="37"/>
    </row>
    <row r="501" spans="1:11" ht="13.5" x14ac:dyDescent="0.2">
      <c r="A501" s="2" t="s">
        <v>522</v>
      </c>
      <c r="B501" s="3"/>
      <c r="C501" s="2" t="s">
        <v>523</v>
      </c>
      <c r="D501" s="14">
        <v>5000</v>
      </c>
      <c r="E501" s="14">
        <v>4352.26</v>
      </c>
      <c r="F501" s="14">
        <v>5000</v>
      </c>
      <c r="G501" s="14">
        <v>4363.12</v>
      </c>
      <c r="H501" s="14">
        <v>5000</v>
      </c>
      <c r="J501" s="31"/>
      <c r="K501" s="37"/>
    </row>
    <row r="502" spans="1:11" ht="13.5" x14ac:dyDescent="0.2">
      <c r="A502" s="13" t="s">
        <v>284</v>
      </c>
      <c r="B502" s="2" t="s">
        <v>285</v>
      </c>
      <c r="C502" s="3"/>
      <c r="D502" s="15">
        <v>6000</v>
      </c>
      <c r="E502" s="15">
        <v>4742.25</v>
      </c>
      <c r="F502" s="15">
        <v>5000</v>
      </c>
      <c r="G502" s="15">
        <f>SUM(G500:G501)</f>
        <v>4363.12</v>
      </c>
      <c r="H502" s="15">
        <f>SUM(H500:H501)</f>
        <v>5000</v>
      </c>
      <c r="J502" s="31">
        <f>SUM(F502-G502)</f>
        <v>636.88000000000011</v>
      </c>
      <c r="K502" s="37"/>
    </row>
    <row r="503" spans="1:11" ht="13.5" x14ac:dyDescent="0.2">
      <c r="A503" s="13" t="s">
        <v>306</v>
      </c>
      <c r="B503" s="2" t="s">
        <v>307</v>
      </c>
      <c r="C503" s="3"/>
      <c r="J503" s="31"/>
      <c r="K503" s="37"/>
    </row>
    <row r="504" spans="1:11" ht="13.5" x14ac:dyDescent="0.2">
      <c r="A504" s="2" t="s">
        <v>524</v>
      </c>
      <c r="B504" s="3"/>
      <c r="C504" s="2" t="s">
        <v>525</v>
      </c>
      <c r="D504" s="14">
        <v>1000</v>
      </c>
      <c r="E504" s="14">
        <v>0</v>
      </c>
      <c r="F504" s="14">
        <v>0</v>
      </c>
      <c r="G504" s="14">
        <v>0</v>
      </c>
      <c r="H504" s="14">
        <v>0</v>
      </c>
      <c r="J504" s="31"/>
      <c r="K504" s="37"/>
    </row>
    <row r="505" spans="1:11" x14ac:dyDescent="0.2">
      <c r="A505" s="2" t="s">
        <v>526</v>
      </c>
      <c r="B505" s="3"/>
      <c r="C505" s="2" t="s">
        <v>527</v>
      </c>
      <c r="D505" s="14">
        <v>5000</v>
      </c>
      <c r="E505" s="14">
        <v>4957.26</v>
      </c>
      <c r="F505" s="14">
        <v>5000</v>
      </c>
      <c r="G505" s="14">
        <v>4363.1099999999997</v>
      </c>
      <c r="H505" s="14">
        <v>5000</v>
      </c>
      <c r="J505" s="33"/>
      <c r="K505" s="21"/>
    </row>
    <row r="506" spans="1:11" ht="13.5" x14ac:dyDescent="0.2">
      <c r="A506" s="13" t="s">
        <v>306</v>
      </c>
      <c r="B506" s="2" t="s">
        <v>307</v>
      </c>
      <c r="C506" s="3"/>
      <c r="D506" s="15">
        <v>6000</v>
      </c>
      <c r="E506" s="15">
        <v>4957.26</v>
      </c>
      <c r="F506" s="15">
        <v>5000</v>
      </c>
      <c r="G506" s="15">
        <f>SUM(G504:G505)</f>
        <v>4363.1099999999997</v>
      </c>
      <c r="H506" s="15">
        <f>SUM(H504:H505)</f>
        <v>5000</v>
      </c>
      <c r="J506" s="31">
        <f>SUM(F506-G506)</f>
        <v>636.89000000000033</v>
      </c>
      <c r="K506" s="37"/>
    </row>
    <row r="507" spans="1:11" ht="13.5" x14ac:dyDescent="0.2">
      <c r="A507" s="13" t="s">
        <v>324</v>
      </c>
      <c r="B507" s="2" t="s">
        <v>325</v>
      </c>
      <c r="C507" s="3"/>
      <c r="J507" s="31" t="s">
        <v>1172</v>
      </c>
      <c r="K507" s="37"/>
    </row>
    <row r="508" spans="1:11" ht="13.5" x14ac:dyDescent="0.2">
      <c r="A508" s="2" t="s">
        <v>528</v>
      </c>
      <c r="B508" s="3"/>
      <c r="C508" s="2" t="s">
        <v>490</v>
      </c>
      <c r="D508" s="14">
        <v>500</v>
      </c>
      <c r="E508" s="14">
        <v>0</v>
      </c>
      <c r="F508" s="14">
        <v>0</v>
      </c>
      <c r="G508" s="14">
        <v>0</v>
      </c>
      <c r="H508" s="14">
        <v>0</v>
      </c>
      <c r="J508" s="31"/>
      <c r="K508" s="37"/>
    </row>
    <row r="509" spans="1:11" x14ac:dyDescent="0.2">
      <c r="A509" s="2" t="s">
        <v>529</v>
      </c>
      <c r="B509" s="3"/>
      <c r="C509" s="2" t="s">
        <v>492</v>
      </c>
      <c r="D509" s="14">
        <v>5730</v>
      </c>
      <c r="E509" s="14">
        <v>7665.41</v>
      </c>
      <c r="F509" s="14">
        <v>8000</v>
      </c>
      <c r="G509" s="14">
        <v>5600</v>
      </c>
      <c r="H509" s="14">
        <v>8200</v>
      </c>
      <c r="J509" s="33"/>
      <c r="K509" s="21"/>
    </row>
    <row r="510" spans="1:11" ht="13.5" x14ac:dyDescent="0.2">
      <c r="A510" s="2" t="s">
        <v>530</v>
      </c>
      <c r="B510" s="3"/>
      <c r="C510" s="2" t="s">
        <v>531</v>
      </c>
      <c r="D510" s="14">
        <v>5000</v>
      </c>
      <c r="E510" s="14">
        <v>3560.25</v>
      </c>
      <c r="F510" s="14">
        <v>5000</v>
      </c>
      <c r="G510" s="14">
        <v>4363.1400000000003</v>
      </c>
      <c r="H510" s="14">
        <v>5000</v>
      </c>
      <c r="J510" s="31"/>
      <c r="K510" s="37"/>
    </row>
    <row r="511" spans="1:11" ht="13.5" x14ac:dyDescent="0.2">
      <c r="A511" s="13" t="s">
        <v>324</v>
      </c>
      <c r="B511" s="2" t="s">
        <v>325</v>
      </c>
      <c r="C511" s="3"/>
      <c r="D511" s="15">
        <v>11230</v>
      </c>
      <c r="E511" s="15">
        <v>11225.66</v>
      </c>
      <c r="F511" s="15">
        <v>13000</v>
      </c>
      <c r="G511" s="15">
        <f>SUM(G508:G510)</f>
        <v>9963.14</v>
      </c>
      <c r="H511" s="15">
        <f>SUM(H508:H510)</f>
        <v>13200</v>
      </c>
      <c r="J511" s="31">
        <f>SUM(F511-G511)</f>
        <v>3036.8600000000006</v>
      </c>
      <c r="K511" s="37"/>
    </row>
    <row r="512" spans="1:11" ht="13.5" x14ac:dyDescent="0.2">
      <c r="A512" s="13" t="s">
        <v>532</v>
      </c>
      <c r="B512" s="2" t="s">
        <v>533</v>
      </c>
      <c r="C512" s="3"/>
      <c r="J512" s="31"/>
      <c r="K512" s="37"/>
    </row>
    <row r="513" spans="1:11" ht="13.5" x14ac:dyDescent="0.2">
      <c r="A513" s="2" t="s">
        <v>534</v>
      </c>
      <c r="B513" s="3"/>
      <c r="C513" s="2" t="s">
        <v>535</v>
      </c>
      <c r="D513" s="14">
        <v>2000</v>
      </c>
      <c r="E513" s="14">
        <v>0</v>
      </c>
      <c r="F513" s="14">
        <v>0</v>
      </c>
      <c r="G513" s="14">
        <v>0</v>
      </c>
      <c r="H513" s="14">
        <v>0</v>
      </c>
      <c r="J513" s="31"/>
      <c r="K513" s="37"/>
    </row>
    <row r="514" spans="1:11" x14ac:dyDescent="0.2">
      <c r="A514" s="2" t="s">
        <v>536</v>
      </c>
      <c r="B514" s="3"/>
      <c r="C514" s="2" t="s">
        <v>537</v>
      </c>
      <c r="D514" s="14">
        <v>1000000</v>
      </c>
      <c r="E514" s="14">
        <v>912289.68</v>
      </c>
      <c r="F514" s="14">
        <v>700000</v>
      </c>
      <c r="G514" s="14">
        <v>652595</v>
      </c>
      <c r="H514" s="14">
        <v>100000</v>
      </c>
      <c r="J514" s="33"/>
      <c r="K514" s="21"/>
    </row>
    <row r="515" spans="1:11" ht="13.5" x14ac:dyDescent="0.2">
      <c r="A515" s="13" t="s">
        <v>532</v>
      </c>
      <c r="B515" s="2" t="s">
        <v>533</v>
      </c>
      <c r="C515" s="3"/>
      <c r="D515" s="15">
        <v>1002000</v>
      </c>
      <c r="E515" s="15">
        <v>912289.68</v>
      </c>
      <c r="F515" s="15">
        <v>700000</v>
      </c>
      <c r="G515" s="15">
        <f>SUM(G513:G514)</f>
        <v>652595</v>
      </c>
      <c r="H515" s="15">
        <f>SUM(H513:H514)</f>
        <v>100000</v>
      </c>
      <c r="J515" s="31">
        <f>SUM(F515-G515)</f>
        <v>47405</v>
      </c>
      <c r="K515" s="37"/>
    </row>
    <row r="516" spans="1:11" ht="13.5" x14ac:dyDescent="0.2">
      <c r="A516" s="13" t="s">
        <v>347</v>
      </c>
      <c r="B516" s="2" t="s">
        <v>348</v>
      </c>
      <c r="C516" s="3"/>
      <c r="J516" s="31"/>
      <c r="K516" s="37"/>
    </row>
    <row r="517" spans="1:11" ht="13.5" x14ac:dyDescent="0.2">
      <c r="A517" s="2" t="s">
        <v>538</v>
      </c>
      <c r="B517" s="3"/>
      <c r="C517" s="2" t="s">
        <v>539</v>
      </c>
      <c r="D517" s="14">
        <v>34940</v>
      </c>
      <c r="E517" s="14">
        <v>34940</v>
      </c>
      <c r="F517" s="14">
        <v>35000</v>
      </c>
      <c r="G517" s="14">
        <v>1162.49</v>
      </c>
      <c r="H517" s="14">
        <v>0</v>
      </c>
      <c r="J517" s="31"/>
      <c r="K517" s="37"/>
    </row>
    <row r="518" spans="1:11" x14ac:dyDescent="0.2">
      <c r="A518" s="2" t="s">
        <v>540</v>
      </c>
      <c r="B518" s="3"/>
      <c r="C518" s="2" t="s">
        <v>539</v>
      </c>
      <c r="D518" s="14">
        <v>59553</v>
      </c>
      <c r="E518" s="14">
        <v>59553</v>
      </c>
      <c r="F518" s="14">
        <v>60000</v>
      </c>
      <c r="G518" s="14">
        <v>70301.16</v>
      </c>
      <c r="H518" s="14">
        <v>0</v>
      </c>
      <c r="J518" s="33"/>
      <c r="K518" s="21"/>
    </row>
    <row r="519" spans="1:11" ht="13.5" x14ac:dyDescent="0.2">
      <c r="A519" s="2" t="s">
        <v>541</v>
      </c>
      <c r="B519" s="3"/>
      <c r="C519" s="2" t="s">
        <v>542</v>
      </c>
      <c r="D519" s="14">
        <v>20000</v>
      </c>
      <c r="E519" s="14">
        <v>11773.46</v>
      </c>
      <c r="F519" s="14">
        <v>15000</v>
      </c>
      <c r="G519" s="14">
        <v>58691</v>
      </c>
      <c r="H519" s="14">
        <v>33250</v>
      </c>
      <c r="J519" s="31"/>
      <c r="K519" s="37"/>
    </row>
    <row r="520" spans="1:11" ht="13.5" x14ac:dyDescent="0.2">
      <c r="A520" s="2" t="s">
        <v>543</v>
      </c>
      <c r="B520" s="3"/>
      <c r="C520" s="2" t="s">
        <v>517</v>
      </c>
      <c r="D520" s="14">
        <v>0</v>
      </c>
      <c r="E520" s="14">
        <v>0</v>
      </c>
      <c r="F520" s="14">
        <v>0</v>
      </c>
      <c r="G520" s="14">
        <v>279.99</v>
      </c>
      <c r="H520" s="14">
        <v>0</v>
      </c>
      <c r="J520" s="31"/>
      <c r="K520" s="37"/>
    </row>
    <row r="521" spans="1:11" ht="13.5" x14ac:dyDescent="0.2">
      <c r="A521" s="2" t="s">
        <v>544</v>
      </c>
      <c r="B521" s="3"/>
      <c r="C521" s="2" t="s">
        <v>545</v>
      </c>
      <c r="D521" s="14">
        <v>15000</v>
      </c>
      <c r="E521" s="14">
        <v>20217.18</v>
      </c>
      <c r="F521" s="14">
        <v>15000</v>
      </c>
      <c r="G521" s="14">
        <v>12016.35</v>
      </c>
      <c r="H521" s="14">
        <v>45000</v>
      </c>
      <c r="J521" s="31"/>
      <c r="K521" s="37"/>
    </row>
    <row r="522" spans="1:11" ht="13.5" x14ac:dyDescent="0.2">
      <c r="A522" s="13" t="s">
        <v>347</v>
      </c>
      <c r="B522" s="2" t="s">
        <v>348</v>
      </c>
      <c r="C522" s="3"/>
      <c r="D522" s="15">
        <v>129493</v>
      </c>
      <c r="E522" s="15">
        <v>126483.64</v>
      </c>
      <c r="F522" s="15">
        <v>125000</v>
      </c>
      <c r="G522" s="15">
        <f>SUM(G517:G521)</f>
        <v>142450.99000000002</v>
      </c>
      <c r="H522" s="15">
        <f>SUM(H517:H521)</f>
        <v>78250</v>
      </c>
      <c r="J522" s="31">
        <f>SUM(F522-G522)</f>
        <v>-17450.99000000002</v>
      </c>
      <c r="K522" s="37"/>
    </row>
    <row r="523" spans="1:11" x14ac:dyDescent="0.2">
      <c r="A523" s="13" t="s">
        <v>546</v>
      </c>
      <c r="B523" s="2" t="s">
        <v>547</v>
      </c>
      <c r="C523" s="3"/>
      <c r="J523" s="33"/>
      <c r="K523" s="21"/>
    </row>
    <row r="524" spans="1:11" ht="13.5" x14ac:dyDescent="0.2">
      <c r="A524" s="2" t="s">
        <v>548</v>
      </c>
      <c r="B524" s="3"/>
      <c r="C524" s="2" t="s">
        <v>549</v>
      </c>
      <c r="D524" s="14">
        <v>0</v>
      </c>
      <c r="E524" s="14">
        <v>0</v>
      </c>
      <c r="F524" s="14">
        <v>0</v>
      </c>
      <c r="G524" s="14">
        <v>0</v>
      </c>
      <c r="H524" s="14">
        <v>100000</v>
      </c>
      <c r="J524" s="31"/>
      <c r="K524" s="37"/>
    </row>
    <row r="525" spans="1:11" ht="13.5" x14ac:dyDescent="0.2">
      <c r="A525" s="2" t="s">
        <v>550</v>
      </c>
      <c r="B525" s="3"/>
      <c r="C525" s="2" t="s">
        <v>551</v>
      </c>
      <c r="D525" s="14">
        <v>20000</v>
      </c>
      <c r="E525" s="14">
        <v>0</v>
      </c>
      <c r="F525" s="14">
        <v>20000</v>
      </c>
      <c r="G525" s="14">
        <v>21385</v>
      </c>
      <c r="H525" s="14">
        <v>25000</v>
      </c>
      <c r="J525" s="31"/>
      <c r="K525" s="37"/>
    </row>
    <row r="526" spans="1:11" ht="13.5" x14ac:dyDescent="0.2">
      <c r="A526" s="13" t="s">
        <v>546</v>
      </c>
      <c r="B526" s="2" t="s">
        <v>547</v>
      </c>
      <c r="C526" s="3"/>
      <c r="D526" s="15">
        <v>20000</v>
      </c>
      <c r="E526" s="15">
        <v>0</v>
      </c>
      <c r="F526" s="15">
        <v>20000</v>
      </c>
      <c r="G526" s="15">
        <f>SUM(G524:G525)</f>
        <v>21385</v>
      </c>
      <c r="H526" s="15">
        <f>SUM(H524:H525)</f>
        <v>125000</v>
      </c>
      <c r="J526" s="31">
        <f>SUM(F526-G526)</f>
        <v>-1385</v>
      </c>
      <c r="K526" s="37"/>
    </row>
    <row r="527" spans="1:11" ht="13.5" x14ac:dyDescent="0.2">
      <c r="A527" s="13" t="s">
        <v>379</v>
      </c>
      <c r="B527" s="2" t="s">
        <v>380</v>
      </c>
      <c r="C527" s="3"/>
      <c r="J527" s="31"/>
      <c r="K527" s="37"/>
    </row>
    <row r="528" spans="1:11" x14ac:dyDescent="0.2">
      <c r="A528" s="2" t="s">
        <v>1117</v>
      </c>
      <c r="B528" s="3"/>
      <c r="C528" s="2" t="s">
        <v>393</v>
      </c>
      <c r="D528" s="14">
        <v>0</v>
      </c>
      <c r="E528" s="14">
        <v>0</v>
      </c>
      <c r="F528" s="14">
        <v>0</v>
      </c>
      <c r="G528" s="14">
        <v>20023.150000000001</v>
      </c>
      <c r="H528" s="14">
        <v>0</v>
      </c>
      <c r="J528" s="33"/>
      <c r="K528" s="21"/>
    </row>
    <row r="529" spans="1:11" ht="13.5" x14ac:dyDescent="0.2">
      <c r="A529" s="13" t="s">
        <v>379</v>
      </c>
      <c r="B529" s="2" t="s">
        <v>380</v>
      </c>
      <c r="C529" s="3"/>
      <c r="D529" s="15">
        <v>0</v>
      </c>
      <c r="E529" s="15">
        <v>0</v>
      </c>
      <c r="F529" s="15">
        <v>0</v>
      </c>
      <c r="G529" s="15">
        <f>G528</f>
        <v>20023.150000000001</v>
      </c>
      <c r="H529" s="15">
        <f>H528</f>
        <v>0</v>
      </c>
      <c r="J529" s="31">
        <f>SUM(F529-G529)</f>
        <v>-20023.150000000001</v>
      </c>
      <c r="K529" s="37"/>
    </row>
    <row r="530" spans="1:11" ht="13.5" x14ac:dyDescent="0.2">
      <c r="A530" s="13" t="s">
        <v>552</v>
      </c>
      <c r="B530" s="2" t="s">
        <v>553</v>
      </c>
      <c r="C530" s="3"/>
      <c r="J530" s="31"/>
      <c r="K530" s="37"/>
    </row>
    <row r="531" spans="1:11" ht="13.5" x14ac:dyDescent="0.2">
      <c r="A531" s="2" t="s">
        <v>554</v>
      </c>
      <c r="B531" s="3"/>
      <c r="C531" s="2" t="s">
        <v>555</v>
      </c>
      <c r="D531" s="14">
        <v>110000</v>
      </c>
      <c r="E531" s="14">
        <v>110000</v>
      </c>
      <c r="F531" s="14">
        <v>110000</v>
      </c>
      <c r="G531" s="14">
        <v>110000</v>
      </c>
      <c r="H531" s="14">
        <v>110000</v>
      </c>
      <c r="J531" s="31"/>
      <c r="K531" s="37"/>
    </row>
    <row r="532" spans="1:11" ht="13.5" x14ac:dyDescent="0.2">
      <c r="A532" s="2" t="s">
        <v>556</v>
      </c>
      <c r="B532" s="3"/>
      <c r="C532" s="2" t="s">
        <v>557</v>
      </c>
      <c r="D532" s="14">
        <v>78032</v>
      </c>
      <c r="E532" s="14">
        <v>0</v>
      </c>
      <c r="F532" s="14">
        <v>78032</v>
      </c>
      <c r="G532" s="14">
        <v>0</v>
      </c>
      <c r="H532" s="14">
        <v>78032</v>
      </c>
      <c r="J532" s="33"/>
      <c r="K532" s="37"/>
    </row>
    <row r="533" spans="1:11" ht="13.5" x14ac:dyDescent="0.2">
      <c r="A533" s="2" t="s">
        <v>558</v>
      </c>
      <c r="B533" s="3"/>
      <c r="C533" s="2" t="s">
        <v>555</v>
      </c>
      <c r="D533" s="14">
        <v>150742</v>
      </c>
      <c r="E533" s="14">
        <v>145000</v>
      </c>
      <c r="F533" s="14">
        <v>145000</v>
      </c>
      <c r="G533" s="14">
        <v>140000</v>
      </c>
      <c r="H533" s="14">
        <v>145000</v>
      </c>
      <c r="J533" s="34"/>
      <c r="K533" s="37"/>
    </row>
    <row r="534" spans="1:11" ht="13.5" x14ac:dyDescent="0.2">
      <c r="A534" s="2" t="s">
        <v>1001</v>
      </c>
      <c r="B534" s="3"/>
      <c r="C534" s="2" t="s">
        <v>555</v>
      </c>
      <c r="D534" s="14">
        <v>0</v>
      </c>
      <c r="E534" s="14">
        <v>0</v>
      </c>
      <c r="F534" s="14">
        <v>0</v>
      </c>
      <c r="G534" s="14">
        <v>0</v>
      </c>
      <c r="H534" s="14">
        <v>43750</v>
      </c>
      <c r="J534" s="35"/>
      <c r="K534" s="37"/>
    </row>
    <row r="535" spans="1:11" ht="13.5" x14ac:dyDescent="0.2">
      <c r="A535" s="2" t="s">
        <v>559</v>
      </c>
      <c r="B535" s="3"/>
      <c r="C535" s="2" t="s">
        <v>560</v>
      </c>
      <c r="D535" s="14">
        <v>10000</v>
      </c>
      <c r="E535" s="14">
        <v>3230</v>
      </c>
      <c r="F535" s="14">
        <v>6000</v>
      </c>
      <c r="G535" s="14">
        <v>7435</v>
      </c>
      <c r="H535" s="14">
        <v>4040</v>
      </c>
      <c r="J535" s="35"/>
      <c r="K535" s="21"/>
    </row>
    <row r="536" spans="1:11" ht="13.5" x14ac:dyDescent="0.2">
      <c r="A536" s="2" t="s">
        <v>561</v>
      </c>
      <c r="B536" s="3"/>
      <c r="C536" s="2" t="s">
        <v>562</v>
      </c>
      <c r="D536" s="14">
        <v>70572</v>
      </c>
      <c r="E536" s="14">
        <v>70571.44</v>
      </c>
      <c r="F536" s="14">
        <v>70572</v>
      </c>
      <c r="G536" s="14">
        <v>70571.44</v>
      </c>
      <c r="H536" s="14">
        <v>70572</v>
      </c>
      <c r="J536" s="31"/>
      <c r="K536" s="37"/>
    </row>
    <row r="537" spans="1:11" ht="13.5" x14ac:dyDescent="0.2">
      <c r="A537" s="2" t="s">
        <v>563</v>
      </c>
      <c r="B537" s="3"/>
      <c r="C537" s="2" t="s">
        <v>560</v>
      </c>
      <c r="D537" s="14">
        <v>0</v>
      </c>
      <c r="E537" s="14">
        <v>12572.91</v>
      </c>
      <c r="F537" s="14">
        <v>6500</v>
      </c>
      <c r="G537" s="14">
        <v>11180</v>
      </c>
      <c r="H537" s="14">
        <v>10760</v>
      </c>
      <c r="J537" s="31"/>
      <c r="K537" s="37"/>
    </row>
    <row r="538" spans="1:11" ht="13.5" x14ac:dyDescent="0.2">
      <c r="A538" s="2" t="s">
        <v>564</v>
      </c>
      <c r="B538" s="3"/>
      <c r="C538" s="2" t="s">
        <v>146</v>
      </c>
      <c r="D538" s="14">
        <v>700</v>
      </c>
      <c r="E538" s="14">
        <v>240</v>
      </c>
      <c r="F538" s="14">
        <v>500</v>
      </c>
      <c r="G538" s="14">
        <v>750</v>
      </c>
      <c r="H538" s="14">
        <v>500</v>
      </c>
      <c r="J538" s="31"/>
      <c r="K538" s="37"/>
    </row>
    <row r="539" spans="1:11" ht="13.5" x14ac:dyDescent="0.2">
      <c r="A539" s="2" t="s">
        <v>565</v>
      </c>
      <c r="B539" s="3"/>
      <c r="C539" s="2" t="s">
        <v>566</v>
      </c>
      <c r="D539" s="14">
        <v>1250</v>
      </c>
      <c r="E539" s="14">
        <v>1250</v>
      </c>
      <c r="F539" s="14">
        <v>1250</v>
      </c>
      <c r="G539" s="14">
        <v>1250</v>
      </c>
      <c r="H539" s="14">
        <v>1250</v>
      </c>
      <c r="J539" s="33"/>
      <c r="K539" s="37"/>
    </row>
    <row r="540" spans="1:11" ht="13.5" x14ac:dyDescent="0.2">
      <c r="A540" s="2" t="s">
        <v>567</v>
      </c>
      <c r="B540" s="3"/>
      <c r="C540" s="2" t="s">
        <v>568</v>
      </c>
      <c r="D540" s="14">
        <v>0</v>
      </c>
      <c r="E540" s="14">
        <v>400</v>
      </c>
      <c r="F540" s="14">
        <v>200</v>
      </c>
      <c r="G540" s="14">
        <v>400</v>
      </c>
      <c r="H540" s="14">
        <v>400</v>
      </c>
      <c r="J540" s="31"/>
      <c r="K540" s="21"/>
    </row>
    <row r="541" spans="1:11" ht="13.5" x14ac:dyDescent="0.2">
      <c r="A541" s="13" t="s">
        <v>552</v>
      </c>
      <c r="B541" s="2" t="s">
        <v>553</v>
      </c>
      <c r="C541" s="3"/>
      <c r="D541" s="15">
        <v>421296</v>
      </c>
      <c r="E541" s="15">
        <v>343264.35</v>
      </c>
      <c r="F541" s="15">
        <v>418054</v>
      </c>
      <c r="G541" s="15">
        <f>SUM(G531:G540)</f>
        <v>341586.44</v>
      </c>
      <c r="H541" s="15">
        <f>SUM(H531:H540)</f>
        <v>464304</v>
      </c>
      <c r="J541" s="31">
        <f>SUM(F541-G541)</f>
        <v>76467.56</v>
      </c>
      <c r="K541" s="37"/>
    </row>
    <row r="542" spans="1:11" ht="13.5" x14ac:dyDescent="0.2">
      <c r="A542" s="13" t="s">
        <v>395</v>
      </c>
      <c r="B542" s="2" t="s">
        <v>396</v>
      </c>
      <c r="C542" s="3"/>
      <c r="J542" s="31"/>
      <c r="K542" s="37"/>
    </row>
    <row r="543" spans="1:11" ht="13.5" x14ac:dyDescent="0.2">
      <c r="A543" s="13" t="s">
        <v>1188</v>
      </c>
      <c r="B543" s="2"/>
      <c r="C543" s="3" t="s">
        <v>492</v>
      </c>
      <c r="D543" s="29">
        <v>0</v>
      </c>
      <c r="E543" s="29">
        <v>0</v>
      </c>
      <c r="F543" s="29">
        <v>0</v>
      </c>
      <c r="G543" s="29">
        <v>800</v>
      </c>
      <c r="H543" s="29">
        <v>0</v>
      </c>
      <c r="J543" s="31"/>
      <c r="K543" s="37"/>
    </row>
    <row r="544" spans="1:11" ht="13.5" x14ac:dyDescent="0.2">
      <c r="A544" s="2" t="s">
        <v>569</v>
      </c>
      <c r="B544" s="3"/>
      <c r="C544" s="2" t="s">
        <v>570</v>
      </c>
      <c r="D544" s="14">
        <v>6000</v>
      </c>
      <c r="E544" s="14">
        <v>799.85</v>
      </c>
      <c r="F544" s="14">
        <v>6000</v>
      </c>
      <c r="G544" s="14">
        <v>4638.1000000000004</v>
      </c>
      <c r="H544" s="14">
        <v>5000</v>
      </c>
      <c r="J544" s="31"/>
      <c r="K544" s="21"/>
    </row>
    <row r="545" spans="1:11" ht="13.5" x14ac:dyDescent="0.2">
      <c r="A545" s="13" t="s">
        <v>395</v>
      </c>
      <c r="B545" s="2" t="s">
        <v>396</v>
      </c>
      <c r="C545" s="3"/>
      <c r="D545" s="15">
        <v>6000</v>
      </c>
      <c r="E545" s="15">
        <v>799.85</v>
      </c>
      <c r="F545" s="15">
        <v>6000</v>
      </c>
      <c r="G545" s="15">
        <f>SUM(G543:G544)</f>
        <v>5438.1</v>
      </c>
      <c r="H545" s="15">
        <f>SUM(H543:H544)</f>
        <v>5000</v>
      </c>
      <c r="J545" s="31">
        <f>SUM(F545-G545)</f>
        <v>561.89999999999964</v>
      </c>
      <c r="K545" s="37"/>
    </row>
    <row r="546" spans="1:11" ht="13.5" x14ac:dyDescent="0.2">
      <c r="A546" s="13" t="s">
        <v>427</v>
      </c>
      <c r="B546" s="2" t="s">
        <v>428</v>
      </c>
      <c r="C546" s="3"/>
      <c r="J546" s="31"/>
      <c r="K546" s="37"/>
    </row>
    <row r="547" spans="1:11" ht="13.5" x14ac:dyDescent="0.2">
      <c r="A547" s="13" t="s">
        <v>1187</v>
      </c>
      <c r="B547" s="2"/>
      <c r="C547" s="3" t="s">
        <v>492</v>
      </c>
      <c r="D547" s="29">
        <v>0</v>
      </c>
      <c r="E547" s="29">
        <v>0</v>
      </c>
      <c r="F547" s="29">
        <v>0</v>
      </c>
      <c r="G547" s="29">
        <v>800</v>
      </c>
      <c r="H547" s="29">
        <v>0</v>
      </c>
      <c r="J547" s="31"/>
      <c r="K547" s="37"/>
    </row>
    <row r="548" spans="1:11" ht="13.5" x14ac:dyDescent="0.2">
      <c r="A548" s="2" t="s">
        <v>571</v>
      </c>
      <c r="B548" s="3"/>
      <c r="C548" s="2" t="s">
        <v>572</v>
      </c>
      <c r="D548" s="14">
        <v>5000</v>
      </c>
      <c r="E548" s="14">
        <v>2247</v>
      </c>
      <c r="F548" s="14">
        <v>5000</v>
      </c>
      <c r="G548" s="14">
        <v>1058.96</v>
      </c>
      <c r="H548" s="14">
        <v>5000</v>
      </c>
      <c r="J548" s="31"/>
      <c r="K548" s="37"/>
    </row>
    <row r="549" spans="1:11" ht="13.5" x14ac:dyDescent="0.2">
      <c r="A549" s="13" t="s">
        <v>427</v>
      </c>
      <c r="B549" s="2" t="s">
        <v>428</v>
      </c>
      <c r="C549" s="3"/>
      <c r="D549" s="15">
        <v>5000</v>
      </c>
      <c r="E549" s="15">
        <v>2247</v>
      </c>
      <c r="F549" s="15">
        <v>5000</v>
      </c>
      <c r="G549" s="15">
        <f>SUM(G547:G548)</f>
        <v>1858.96</v>
      </c>
      <c r="H549" s="15">
        <f>SUM(H547:H548)</f>
        <v>5000</v>
      </c>
      <c r="J549" s="31">
        <f>SUM(F549-G549)</f>
        <v>3141.04</v>
      </c>
      <c r="K549" s="37"/>
    </row>
    <row r="550" spans="1:11" ht="13.5" x14ac:dyDescent="0.2">
      <c r="A550" s="13" t="s">
        <v>464</v>
      </c>
      <c r="B550" s="2" t="s">
        <v>465</v>
      </c>
      <c r="C550" s="3"/>
      <c r="J550" s="33"/>
      <c r="K550" s="37"/>
    </row>
    <row r="551" spans="1:11" ht="13.5" x14ac:dyDescent="0.2">
      <c r="A551" s="2" t="s">
        <v>573</v>
      </c>
      <c r="B551" s="3"/>
      <c r="C551" s="2" t="s">
        <v>1047</v>
      </c>
      <c r="D551" s="14">
        <v>18000</v>
      </c>
      <c r="E551" s="14">
        <v>0</v>
      </c>
      <c r="F551" s="14">
        <v>0</v>
      </c>
      <c r="G551" s="14">
        <v>0</v>
      </c>
      <c r="H551" s="14">
        <v>0</v>
      </c>
      <c r="J551" s="31"/>
      <c r="K551" s="37"/>
    </row>
    <row r="552" spans="1:11" ht="13.5" x14ac:dyDescent="0.2">
      <c r="A552" s="2" t="s">
        <v>574</v>
      </c>
      <c r="B552" s="3"/>
      <c r="C552" s="2" t="s">
        <v>494</v>
      </c>
      <c r="D552" s="14">
        <v>0</v>
      </c>
      <c r="E552" s="14">
        <v>0</v>
      </c>
      <c r="F552" s="14">
        <v>0</v>
      </c>
      <c r="G552" s="14">
        <v>0</v>
      </c>
      <c r="H552" s="14">
        <v>0</v>
      </c>
      <c r="J552" s="31"/>
      <c r="K552" s="37"/>
    </row>
    <row r="553" spans="1:11" ht="13.5" x14ac:dyDescent="0.2">
      <c r="A553" s="13" t="s">
        <v>464</v>
      </c>
      <c r="B553" s="2" t="s">
        <v>465</v>
      </c>
      <c r="C553" s="3"/>
      <c r="D553" s="15">
        <v>18000</v>
      </c>
      <c r="E553" s="15">
        <v>0</v>
      </c>
      <c r="F553" s="15">
        <v>0</v>
      </c>
      <c r="G553" s="15">
        <f>SUM(G551:G552)</f>
        <v>0</v>
      </c>
      <c r="H553" s="15">
        <f>SUM(H551:H552)</f>
        <v>0</v>
      </c>
      <c r="J553" s="31">
        <f>SUM(F553-G553)</f>
        <v>0</v>
      </c>
      <c r="K553" s="37"/>
    </row>
    <row r="554" spans="1:11" ht="13.5" x14ac:dyDescent="0.2">
      <c r="A554" s="13" t="s">
        <v>483</v>
      </c>
      <c r="B554" s="2" t="s">
        <v>484</v>
      </c>
      <c r="C554" s="3"/>
      <c r="J554" s="31"/>
      <c r="K554" s="37"/>
    </row>
    <row r="555" spans="1:11" ht="13.5" x14ac:dyDescent="0.2">
      <c r="A555" s="2" t="s">
        <v>575</v>
      </c>
      <c r="B555" s="3"/>
      <c r="C555" s="2" t="s">
        <v>576</v>
      </c>
      <c r="D555" s="14">
        <v>0</v>
      </c>
      <c r="E555" s="14">
        <v>79444.149999999994</v>
      </c>
      <c r="F555" s="14">
        <v>0</v>
      </c>
      <c r="G555" s="14">
        <v>78031.240000000005</v>
      </c>
      <c r="H555" s="14">
        <v>236965</v>
      </c>
      <c r="J555" s="31"/>
      <c r="K555" s="37"/>
    </row>
    <row r="556" spans="1:11" ht="13.5" x14ac:dyDescent="0.2">
      <c r="A556" s="13" t="s">
        <v>483</v>
      </c>
      <c r="B556" s="2" t="s">
        <v>484</v>
      </c>
      <c r="C556" s="3"/>
      <c r="D556" s="15">
        <v>0</v>
      </c>
      <c r="E556" s="15">
        <v>79444.149999999994</v>
      </c>
      <c r="F556" s="15">
        <v>0</v>
      </c>
      <c r="G556" s="15">
        <f>G555</f>
        <v>78031.240000000005</v>
      </c>
      <c r="H556" s="15">
        <f>H555</f>
        <v>236965</v>
      </c>
      <c r="J556" s="31">
        <f>SUM(F556-G556)</f>
        <v>-78031.240000000005</v>
      </c>
      <c r="K556" s="37"/>
    </row>
    <row r="557" spans="1:11" ht="13.5" x14ac:dyDescent="0.2">
      <c r="A557" s="13" t="s">
        <v>486</v>
      </c>
      <c r="B557" s="2" t="s">
        <v>487</v>
      </c>
      <c r="C557" s="3"/>
      <c r="D557" s="15">
        <v>1799267</v>
      </c>
      <c r="E557" s="15">
        <v>1619088.05</v>
      </c>
      <c r="F557" s="15">
        <v>1503706</v>
      </c>
      <c r="G557" s="15">
        <f>SUM(G556,G553,G549,G545,G541,G529,G526,G522,G515,G511,G506,G502,G498,G494,G489,G483,G477,G471)</f>
        <v>1478913.9499999997</v>
      </c>
      <c r="H557" s="15">
        <f>SUM(H556,H553,H549,H545,H541,H529,H526,H522,H515,H511,H506,H502,H498,H494,H489,H483,H477,H471)</f>
        <v>1180694</v>
      </c>
      <c r="J557" s="31">
        <f>SUM(F557-G557)</f>
        <v>24792.050000000279</v>
      </c>
      <c r="K557" s="37"/>
    </row>
    <row r="558" spans="1:11" ht="13.5" x14ac:dyDescent="0.2">
      <c r="A558" s="2" t="s">
        <v>0</v>
      </c>
      <c r="B558" s="3"/>
      <c r="C558" s="3"/>
      <c r="D558" s="5"/>
      <c r="E558" s="5"/>
      <c r="F558" s="5"/>
      <c r="J558" s="31"/>
      <c r="K558" s="21"/>
    </row>
    <row r="559" spans="1:11" ht="13.5" x14ac:dyDescent="0.2">
      <c r="A559" s="2" t="s">
        <v>2</v>
      </c>
      <c r="B559" s="3"/>
      <c r="D559" s="6"/>
      <c r="E559" s="6"/>
      <c r="F559" s="6"/>
      <c r="H559" s="3"/>
      <c r="J559" s="31"/>
      <c r="K559" s="37"/>
    </row>
    <row r="560" spans="1:11" ht="13.5" x14ac:dyDescent="0.2">
      <c r="J560" s="31"/>
      <c r="K560" s="37"/>
    </row>
    <row r="561" spans="1:12" ht="13.5" x14ac:dyDescent="0.2">
      <c r="A561" s="2" t="s">
        <v>3</v>
      </c>
      <c r="B561" s="3"/>
      <c r="C561" s="2" t="s">
        <v>4</v>
      </c>
      <c r="D561" s="7" t="s">
        <v>5</v>
      </c>
      <c r="E561" s="8" t="s">
        <v>6</v>
      </c>
      <c r="F561" s="8" t="s">
        <v>7</v>
      </c>
      <c r="G561" s="8" t="s">
        <v>8</v>
      </c>
      <c r="H561" s="10" t="s">
        <v>9</v>
      </c>
      <c r="J561" s="31"/>
      <c r="K561" s="37"/>
    </row>
    <row r="562" spans="1:12" ht="13.5" x14ac:dyDescent="0.2">
      <c r="E562" s="8" t="s">
        <v>10</v>
      </c>
      <c r="F562" s="8" t="s">
        <v>11</v>
      </c>
      <c r="G562" s="8" t="s">
        <v>12</v>
      </c>
      <c r="J562" s="31"/>
      <c r="K562" s="21"/>
    </row>
    <row r="563" spans="1:12" ht="13.5" x14ac:dyDescent="0.2">
      <c r="A563" s="11" t="s">
        <v>577</v>
      </c>
      <c r="B563" s="4" t="s">
        <v>578</v>
      </c>
      <c r="C563" s="12"/>
      <c r="J563" s="31"/>
      <c r="K563" s="37"/>
    </row>
    <row r="564" spans="1:12" ht="13.5" x14ac:dyDescent="0.2">
      <c r="A564" s="13" t="s">
        <v>579</v>
      </c>
      <c r="B564" s="2" t="s">
        <v>580</v>
      </c>
      <c r="C564" s="3"/>
      <c r="J564" s="33"/>
      <c r="K564" s="37"/>
      <c r="L564" s="21"/>
    </row>
    <row r="565" spans="1:12" ht="13.5" x14ac:dyDescent="0.2">
      <c r="A565" s="2" t="s">
        <v>1002</v>
      </c>
      <c r="B565" s="3"/>
      <c r="C565" s="2" t="s">
        <v>1003</v>
      </c>
      <c r="D565" s="14">
        <v>152000</v>
      </c>
      <c r="E565" s="14">
        <v>154599.01</v>
      </c>
      <c r="F565" s="14">
        <v>165870</v>
      </c>
      <c r="G565" s="14">
        <v>158170.97</v>
      </c>
      <c r="H565" s="14">
        <v>127575</v>
      </c>
      <c r="J565" s="31"/>
      <c r="K565" s="37"/>
      <c r="L565" s="21"/>
    </row>
    <row r="566" spans="1:12" ht="13.5" x14ac:dyDescent="0.2">
      <c r="A566" s="2" t="s">
        <v>1004</v>
      </c>
      <c r="B566" s="3"/>
      <c r="C566" s="2" t="s">
        <v>1005</v>
      </c>
      <c r="D566" s="14">
        <v>0</v>
      </c>
      <c r="E566" s="14">
        <v>0</v>
      </c>
      <c r="F566" s="14">
        <v>0</v>
      </c>
      <c r="G566" s="14">
        <v>10329.41</v>
      </c>
      <c r="H566" s="14">
        <v>73825</v>
      </c>
      <c r="J566" s="31"/>
      <c r="K566" s="37"/>
      <c r="L566" s="21"/>
    </row>
    <row r="567" spans="1:12" ht="13.5" x14ac:dyDescent="0.2">
      <c r="A567" s="2" t="s">
        <v>581</v>
      </c>
      <c r="B567" s="3"/>
      <c r="C567" s="2" t="s">
        <v>582</v>
      </c>
      <c r="D567" s="14">
        <v>0</v>
      </c>
      <c r="E567" s="14">
        <v>0</v>
      </c>
      <c r="F567" s="14">
        <v>0</v>
      </c>
      <c r="G567" s="14">
        <v>0</v>
      </c>
      <c r="H567" s="14">
        <v>0</v>
      </c>
      <c r="J567" s="31"/>
      <c r="K567" s="37"/>
      <c r="L567" s="21"/>
    </row>
    <row r="568" spans="1:12" ht="13.5" x14ac:dyDescent="0.2">
      <c r="A568" s="2" t="s">
        <v>583</v>
      </c>
      <c r="B568" s="3"/>
      <c r="C568" s="2" t="s">
        <v>351</v>
      </c>
      <c r="D568" s="14">
        <v>8000</v>
      </c>
      <c r="E568" s="14">
        <v>2076.89</v>
      </c>
      <c r="F568" s="14">
        <v>2500</v>
      </c>
      <c r="G568" s="14">
        <v>2800</v>
      </c>
      <c r="H568" s="14">
        <v>2500</v>
      </c>
      <c r="J568" s="31"/>
      <c r="K568" s="37"/>
      <c r="L568" s="21"/>
    </row>
    <row r="569" spans="1:12" ht="13.5" x14ac:dyDescent="0.2">
      <c r="A569" s="2" t="s">
        <v>584</v>
      </c>
      <c r="B569" s="3"/>
      <c r="C569" s="2" t="s">
        <v>97</v>
      </c>
      <c r="D569" s="14">
        <v>500</v>
      </c>
      <c r="E569" s="14">
        <v>836.54</v>
      </c>
      <c r="F569" s="14">
        <v>500</v>
      </c>
      <c r="G569" s="14">
        <v>1548.44</v>
      </c>
      <c r="H569" s="14">
        <v>500</v>
      </c>
      <c r="J569" s="31"/>
      <c r="K569" s="37"/>
      <c r="L569" s="21"/>
    </row>
    <row r="570" spans="1:12" ht="13.5" x14ac:dyDescent="0.2">
      <c r="A570" s="2" t="s">
        <v>585</v>
      </c>
      <c r="B570" s="3"/>
      <c r="C570" s="2" t="s">
        <v>27</v>
      </c>
      <c r="D570" s="14">
        <v>12000</v>
      </c>
      <c r="E570" s="14">
        <v>11543.32</v>
      </c>
      <c r="F570" s="14">
        <v>12843</v>
      </c>
      <c r="G570" s="14">
        <v>12821.55</v>
      </c>
      <c r="H570" s="14">
        <v>15600</v>
      </c>
      <c r="J570" s="31"/>
      <c r="K570" s="37"/>
      <c r="L570" s="21"/>
    </row>
    <row r="571" spans="1:12" ht="13.5" x14ac:dyDescent="0.2">
      <c r="A571" s="2" t="s">
        <v>586</v>
      </c>
      <c r="B571" s="3"/>
      <c r="C571" s="2" t="s">
        <v>32</v>
      </c>
      <c r="D571" s="14">
        <v>9000</v>
      </c>
      <c r="E571" s="14">
        <v>9099.2800000000007</v>
      </c>
      <c r="F571" s="14">
        <v>10073</v>
      </c>
      <c r="G571" s="14">
        <v>10052.34</v>
      </c>
      <c r="H571" s="14">
        <v>12084</v>
      </c>
      <c r="J571" s="31"/>
      <c r="K571" s="37"/>
      <c r="L571" s="21"/>
    </row>
    <row r="572" spans="1:12" ht="13.5" x14ac:dyDescent="0.2">
      <c r="A572" s="2" t="s">
        <v>587</v>
      </c>
      <c r="B572" s="3"/>
      <c r="C572" s="2" t="s">
        <v>89</v>
      </c>
      <c r="D572" s="14">
        <v>65000</v>
      </c>
      <c r="E572" s="14">
        <v>51729.88</v>
      </c>
      <c r="F572" s="14">
        <v>58500</v>
      </c>
      <c r="G572" s="14">
        <v>49171.519999999997</v>
      </c>
      <c r="H572" s="14">
        <v>49210</v>
      </c>
      <c r="J572" s="31"/>
      <c r="K572" s="37"/>
      <c r="L572" s="21"/>
    </row>
    <row r="573" spans="1:12" ht="13.5" x14ac:dyDescent="0.2">
      <c r="A573" s="2" t="s">
        <v>588</v>
      </c>
      <c r="B573" s="3"/>
      <c r="C573" s="2" t="s">
        <v>42</v>
      </c>
      <c r="D573" s="14">
        <v>500</v>
      </c>
      <c r="E573" s="14">
        <v>410.61</v>
      </c>
      <c r="F573" s="14">
        <v>500</v>
      </c>
      <c r="G573" s="14">
        <v>408.36</v>
      </c>
      <c r="H573" s="14">
        <v>500</v>
      </c>
      <c r="J573" s="31"/>
      <c r="K573" s="37"/>
      <c r="L573" s="21"/>
    </row>
    <row r="574" spans="1:12" ht="13.5" x14ac:dyDescent="0.2">
      <c r="A574" s="2" t="s">
        <v>589</v>
      </c>
      <c r="B574" s="3"/>
      <c r="C574" s="2" t="s">
        <v>105</v>
      </c>
      <c r="D574" s="14">
        <v>3000</v>
      </c>
      <c r="E574" s="14">
        <v>3922.66</v>
      </c>
      <c r="F574" s="14">
        <v>5000</v>
      </c>
      <c r="G574" s="14">
        <v>3479.76</v>
      </c>
      <c r="H574" s="14">
        <v>5000</v>
      </c>
      <c r="J574" s="31"/>
      <c r="K574" s="37"/>
      <c r="L574" s="21"/>
    </row>
    <row r="575" spans="1:12" ht="13.5" x14ac:dyDescent="0.2">
      <c r="A575" s="2" t="s">
        <v>590</v>
      </c>
      <c r="B575" s="3"/>
      <c r="C575" s="2" t="s">
        <v>146</v>
      </c>
      <c r="D575" s="14">
        <v>100</v>
      </c>
      <c r="E575" s="14">
        <v>140</v>
      </c>
      <c r="F575" s="14">
        <v>150</v>
      </c>
      <c r="G575" s="14">
        <v>0</v>
      </c>
      <c r="H575" s="14">
        <v>150</v>
      </c>
      <c r="J575" s="31"/>
      <c r="K575" s="37"/>
      <c r="L575" s="21"/>
    </row>
    <row r="576" spans="1:12" ht="13.5" x14ac:dyDescent="0.2">
      <c r="A576" s="2" t="s">
        <v>591</v>
      </c>
      <c r="B576" s="3"/>
      <c r="C576" s="2" t="s">
        <v>50</v>
      </c>
      <c r="D576" s="14">
        <v>0</v>
      </c>
      <c r="E576" s="14">
        <v>0</v>
      </c>
      <c r="F576" s="14">
        <v>0</v>
      </c>
      <c r="G576" s="14">
        <v>0</v>
      </c>
      <c r="H576" s="14">
        <v>0</v>
      </c>
      <c r="J576" s="31"/>
      <c r="K576" s="37"/>
      <c r="L576" s="21"/>
    </row>
    <row r="577" spans="1:12" ht="13.5" x14ac:dyDescent="0.2">
      <c r="A577" s="2" t="s">
        <v>592</v>
      </c>
      <c r="B577" s="3"/>
      <c r="C577" s="2" t="s">
        <v>54</v>
      </c>
      <c r="D577" s="14">
        <v>200</v>
      </c>
      <c r="E577" s="14">
        <v>39.22</v>
      </c>
      <c r="F577" s="14">
        <v>100</v>
      </c>
      <c r="G577" s="14">
        <v>18.48</v>
      </c>
      <c r="H577" s="14">
        <v>100</v>
      </c>
      <c r="J577" s="31"/>
      <c r="K577" s="37"/>
      <c r="L577" s="21"/>
    </row>
    <row r="578" spans="1:12" ht="13.5" x14ac:dyDescent="0.2">
      <c r="A578" s="2" t="s">
        <v>593</v>
      </c>
      <c r="B578" s="3"/>
      <c r="C578" s="2" t="s">
        <v>56</v>
      </c>
      <c r="D578" s="14">
        <v>200</v>
      </c>
      <c r="E578" s="14">
        <v>344.17</v>
      </c>
      <c r="F578" s="14">
        <v>300</v>
      </c>
      <c r="G578" s="14">
        <v>464.84</v>
      </c>
      <c r="H578" s="14">
        <v>400</v>
      </c>
      <c r="J578" s="31"/>
      <c r="K578" s="37"/>
      <c r="L578" s="21"/>
    </row>
    <row r="579" spans="1:12" ht="13.5" x14ac:dyDescent="0.2">
      <c r="A579" s="2" t="s">
        <v>594</v>
      </c>
      <c r="B579" s="3"/>
      <c r="C579" s="2" t="s">
        <v>114</v>
      </c>
      <c r="D579" s="14">
        <v>0</v>
      </c>
      <c r="E579" s="14">
        <v>0</v>
      </c>
      <c r="F579" s="14">
        <v>0</v>
      </c>
      <c r="G579" s="14">
        <v>0</v>
      </c>
      <c r="H579" s="14">
        <v>0</v>
      </c>
      <c r="J579" s="31"/>
      <c r="K579" s="37"/>
      <c r="L579" s="21"/>
    </row>
    <row r="580" spans="1:12" ht="13.5" x14ac:dyDescent="0.2">
      <c r="A580" s="2" t="s">
        <v>595</v>
      </c>
      <c r="B580" s="3"/>
      <c r="C580" s="2" t="s">
        <v>65</v>
      </c>
      <c r="D580" s="14">
        <v>1000</v>
      </c>
      <c r="E580" s="14">
        <v>150</v>
      </c>
      <c r="F580" s="14">
        <v>500</v>
      </c>
      <c r="G580" s="14">
        <v>708.25</v>
      </c>
      <c r="H580" s="14">
        <v>800</v>
      </c>
      <c r="J580" s="31"/>
      <c r="K580" s="37"/>
      <c r="L580" s="21"/>
    </row>
    <row r="581" spans="1:12" ht="13.5" x14ac:dyDescent="0.2">
      <c r="A581" s="2" t="s">
        <v>1118</v>
      </c>
      <c r="B581" s="3"/>
      <c r="C581" s="2" t="s">
        <v>66</v>
      </c>
      <c r="D581" s="14">
        <v>2000</v>
      </c>
      <c r="E581" s="14">
        <v>1213.26</v>
      </c>
      <c r="F581" s="14">
        <v>2000</v>
      </c>
      <c r="G581" s="14">
        <v>2228.13</v>
      </c>
      <c r="H581" s="14">
        <v>2000</v>
      </c>
      <c r="J581" s="31"/>
      <c r="K581" s="37"/>
      <c r="L581" s="21"/>
    </row>
    <row r="582" spans="1:12" ht="13.5" x14ac:dyDescent="0.2">
      <c r="A582" s="2" t="s">
        <v>1119</v>
      </c>
      <c r="B582" s="3"/>
      <c r="C582" s="2" t="s">
        <v>596</v>
      </c>
      <c r="D582" s="14">
        <v>0</v>
      </c>
      <c r="E582" s="14">
        <v>0</v>
      </c>
      <c r="F582" s="14">
        <v>0</v>
      </c>
      <c r="G582" s="14">
        <v>0</v>
      </c>
      <c r="H582" s="14">
        <v>0</v>
      </c>
      <c r="J582" s="31"/>
      <c r="K582" s="37"/>
      <c r="L582" s="21"/>
    </row>
    <row r="583" spans="1:12" ht="13.5" x14ac:dyDescent="0.2">
      <c r="A583" s="2" t="s">
        <v>1120</v>
      </c>
      <c r="B583" s="3"/>
      <c r="C583" s="2" t="s">
        <v>597</v>
      </c>
      <c r="D583" s="14">
        <v>0</v>
      </c>
      <c r="E583" s="14">
        <v>0</v>
      </c>
      <c r="F583" s="14">
        <v>0</v>
      </c>
      <c r="G583" s="14">
        <v>216.55</v>
      </c>
      <c r="H583" s="14">
        <v>300</v>
      </c>
      <c r="J583" s="31"/>
      <c r="K583" s="37"/>
      <c r="L583" s="21"/>
    </row>
    <row r="584" spans="1:12" ht="13.5" x14ac:dyDescent="0.2">
      <c r="A584" s="2" t="s">
        <v>1177</v>
      </c>
      <c r="B584" s="3"/>
      <c r="C584" s="2" t="s">
        <v>1178</v>
      </c>
      <c r="D584" s="14">
        <v>0</v>
      </c>
      <c r="E584" s="14">
        <v>0</v>
      </c>
      <c r="F584" s="14">
        <v>0</v>
      </c>
      <c r="G584" s="14">
        <v>0</v>
      </c>
      <c r="H584" s="14">
        <v>0</v>
      </c>
      <c r="J584" s="31"/>
      <c r="K584" s="37"/>
      <c r="L584" s="21"/>
    </row>
    <row r="585" spans="1:12" ht="13.5" x14ac:dyDescent="0.2">
      <c r="A585" s="2" t="s">
        <v>1179</v>
      </c>
      <c r="B585" s="3"/>
      <c r="C585" s="2" t="s">
        <v>1180</v>
      </c>
      <c r="D585" s="14">
        <v>0</v>
      </c>
      <c r="E585" s="14">
        <v>0</v>
      </c>
      <c r="F585" s="14">
        <v>0</v>
      </c>
      <c r="G585" s="14">
        <v>0</v>
      </c>
      <c r="H585" s="14">
        <v>0</v>
      </c>
      <c r="J585" s="31"/>
      <c r="K585" s="37"/>
      <c r="L585" s="21"/>
    </row>
    <row r="586" spans="1:12" ht="13.5" x14ac:dyDescent="0.2">
      <c r="A586" s="2" t="s">
        <v>1181</v>
      </c>
      <c r="B586" s="3"/>
      <c r="C586" s="2" t="s">
        <v>1182</v>
      </c>
      <c r="D586" s="14">
        <v>0</v>
      </c>
      <c r="E586" s="14">
        <v>0</v>
      </c>
      <c r="F586" s="14">
        <v>0</v>
      </c>
      <c r="G586" s="14">
        <v>0</v>
      </c>
      <c r="H586" s="14">
        <v>0</v>
      </c>
      <c r="J586" s="31"/>
      <c r="K586" s="37"/>
      <c r="L586" s="21"/>
    </row>
    <row r="587" spans="1:12" ht="13.5" x14ac:dyDescent="0.2">
      <c r="A587" s="2" t="s">
        <v>1048</v>
      </c>
      <c r="B587" s="3"/>
      <c r="C587" s="2" t="s">
        <v>488</v>
      </c>
      <c r="D587" s="14">
        <v>0</v>
      </c>
      <c r="E587" s="14">
        <v>0</v>
      </c>
      <c r="F587" s="14">
        <v>2000</v>
      </c>
      <c r="G587" s="14">
        <v>1741.3</v>
      </c>
      <c r="H587" s="14">
        <v>2000</v>
      </c>
      <c r="J587" s="31"/>
      <c r="K587" s="37"/>
      <c r="L587" s="21"/>
    </row>
    <row r="588" spans="1:12" ht="13.5" x14ac:dyDescent="0.2">
      <c r="A588" s="2" t="s">
        <v>1049</v>
      </c>
      <c r="B588" s="3"/>
      <c r="C588" s="2" t="s">
        <v>598</v>
      </c>
      <c r="D588" s="14">
        <v>3000</v>
      </c>
      <c r="E588" s="14">
        <v>0</v>
      </c>
      <c r="F588" s="14">
        <v>3000</v>
      </c>
      <c r="G588" s="14">
        <v>0</v>
      </c>
      <c r="H588" s="14">
        <v>3000</v>
      </c>
      <c r="J588" s="31"/>
      <c r="K588" s="37"/>
      <c r="L588" s="21"/>
    </row>
    <row r="589" spans="1:12" ht="13.5" x14ac:dyDescent="0.2">
      <c r="A589" s="2" t="s">
        <v>599</v>
      </c>
      <c r="B589" s="3"/>
      <c r="C589" s="2" t="s">
        <v>498</v>
      </c>
      <c r="D589" s="14">
        <v>500</v>
      </c>
      <c r="E589" s="14">
        <v>0</v>
      </c>
      <c r="F589" s="14">
        <v>500</v>
      </c>
      <c r="G589" s="14">
        <v>0</v>
      </c>
      <c r="H589" s="14">
        <v>500</v>
      </c>
      <c r="J589" s="31"/>
      <c r="K589" s="37"/>
      <c r="L589" s="21"/>
    </row>
    <row r="590" spans="1:12" ht="13.5" x14ac:dyDescent="0.2">
      <c r="A590" s="2" t="s">
        <v>600</v>
      </c>
      <c r="B590" s="3"/>
      <c r="C590" s="2" t="s">
        <v>494</v>
      </c>
      <c r="D590" s="14">
        <v>0</v>
      </c>
      <c r="E590" s="14">
        <v>812.93</v>
      </c>
      <c r="F590" s="14">
        <v>1000</v>
      </c>
      <c r="G590" s="14">
        <v>0</v>
      </c>
      <c r="H590" s="14">
        <v>1000</v>
      </c>
      <c r="J590" s="31"/>
      <c r="K590" s="37"/>
      <c r="L590" s="21"/>
    </row>
    <row r="591" spans="1:12" ht="13.5" x14ac:dyDescent="0.2">
      <c r="A591" s="13" t="s">
        <v>579</v>
      </c>
      <c r="B591" s="2" t="s">
        <v>580</v>
      </c>
      <c r="C591" s="3"/>
      <c r="D591" s="15">
        <v>257000</v>
      </c>
      <c r="E591" s="15">
        <v>236917.77</v>
      </c>
      <c r="F591" s="15">
        <v>265336</v>
      </c>
      <c r="G591" s="15">
        <f>SUM(G565:G590)</f>
        <v>254159.89999999997</v>
      </c>
      <c r="H591" s="15">
        <f>SUM(H565:H590)</f>
        <v>297044</v>
      </c>
      <c r="J591" s="31">
        <f>SUM(F591-G591)</f>
        <v>11176.100000000035</v>
      </c>
      <c r="K591" s="37"/>
      <c r="L591" s="21"/>
    </row>
    <row r="592" spans="1:12" x14ac:dyDescent="0.2">
      <c r="A592" s="13" t="s">
        <v>601</v>
      </c>
      <c r="B592" s="2" t="s">
        <v>602</v>
      </c>
      <c r="C592" s="3"/>
      <c r="J592" s="33"/>
      <c r="K592" s="21"/>
      <c r="L592" s="21"/>
    </row>
    <row r="593" spans="1:12" ht="13.5" x14ac:dyDescent="0.2">
      <c r="A593" s="2" t="s">
        <v>1006</v>
      </c>
      <c r="B593" s="3"/>
      <c r="C593" s="2" t="s">
        <v>1003</v>
      </c>
      <c r="D593" s="14">
        <v>46000</v>
      </c>
      <c r="E593" s="14">
        <v>36788.79</v>
      </c>
      <c r="F593" s="14">
        <v>19350</v>
      </c>
      <c r="G593" s="14">
        <v>26100</v>
      </c>
      <c r="H593" s="14">
        <v>29210</v>
      </c>
      <c r="J593" s="31"/>
      <c r="K593" s="37"/>
      <c r="L593" s="21"/>
    </row>
    <row r="594" spans="1:12" ht="13.5" x14ac:dyDescent="0.2">
      <c r="A594" s="2" t="s">
        <v>603</v>
      </c>
      <c r="B594" s="3"/>
      <c r="C594" s="2" t="s">
        <v>604</v>
      </c>
      <c r="D594" s="14">
        <v>0</v>
      </c>
      <c r="E594" s="14">
        <v>0</v>
      </c>
      <c r="F594" s="14">
        <v>0</v>
      </c>
      <c r="G594" s="14">
        <v>0</v>
      </c>
      <c r="H594" s="14">
        <v>0</v>
      </c>
      <c r="J594" s="31"/>
      <c r="K594" s="37"/>
      <c r="L594" s="21"/>
    </row>
    <row r="595" spans="1:12" ht="13.5" x14ac:dyDescent="0.2">
      <c r="A595" s="2" t="s">
        <v>605</v>
      </c>
      <c r="B595" s="3"/>
      <c r="C595" s="2" t="s">
        <v>95</v>
      </c>
      <c r="D595" s="14">
        <v>200</v>
      </c>
      <c r="E595" s="14">
        <v>70</v>
      </c>
      <c r="F595" s="14">
        <v>200</v>
      </c>
      <c r="G595" s="14">
        <v>70</v>
      </c>
      <c r="H595" s="14">
        <v>200</v>
      </c>
      <c r="J595" s="31"/>
      <c r="K595" s="37"/>
      <c r="L595" s="21"/>
    </row>
    <row r="596" spans="1:12" ht="13.5" x14ac:dyDescent="0.2">
      <c r="A596" s="2" t="s">
        <v>606</v>
      </c>
      <c r="B596" s="3"/>
      <c r="C596" s="2" t="s">
        <v>97</v>
      </c>
      <c r="D596" s="14">
        <v>100</v>
      </c>
      <c r="E596" s="14">
        <v>10.63</v>
      </c>
      <c r="F596" s="14">
        <v>0</v>
      </c>
      <c r="G596" s="14">
        <v>0</v>
      </c>
      <c r="H596" s="14">
        <v>0</v>
      </c>
      <c r="J596" s="31"/>
      <c r="K596" s="37"/>
      <c r="L596" s="21"/>
    </row>
    <row r="597" spans="1:12" ht="13.5" x14ac:dyDescent="0.2">
      <c r="A597" s="2" t="s">
        <v>607</v>
      </c>
      <c r="B597" s="3"/>
      <c r="C597" s="2" t="s">
        <v>29</v>
      </c>
      <c r="D597" s="14">
        <v>3600</v>
      </c>
      <c r="E597" s="14">
        <v>2795.42</v>
      </c>
      <c r="F597" s="14">
        <v>1496</v>
      </c>
      <c r="G597" s="14">
        <v>1984.16</v>
      </c>
      <c r="H597" s="14">
        <v>2250</v>
      </c>
      <c r="J597" s="31"/>
      <c r="K597" s="37"/>
      <c r="L597" s="21"/>
    </row>
    <row r="598" spans="1:12" ht="13.5" x14ac:dyDescent="0.2">
      <c r="A598" s="2" t="s">
        <v>608</v>
      </c>
      <c r="B598" s="3"/>
      <c r="C598" s="2" t="s">
        <v>34</v>
      </c>
      <c r="D598" s="14">
        <v>2800</v>
      </c>
      <c r="E598" s="14">
        <v>2194.1999999999998</v>
      </c>
      <c r="F598" s="14">
        <v>1161</v>
      </c>
      <c r="G598" s="14">
        <v>1566</v>
      </c>
      <c r="H598" s="14">
        <v>1755</v>
      </c>
      <c r="J598" s="31"/>
      <c r="K598" s="37"/>
      <c r="L598" s="21"/>
    </row>
    <row r="599" spans="1:12" ht="13.5" x14ac:dyDescent="0.2">
      <c r="A599" s="2" t="s">
        <v>609</v>
      </c>
      <c r="B599" s="3"/>
      <c r="C599" s="2" t="s">
        <v>39</v>
      </c>
      <c r="D599" s="14">
        <v>10000</v>
      </c>
      <c r="E599" s="14">
        <v>8448.76</v>
      </c>
      <c r="F599" s="14">
        <v>10000</v>
      </c>
      <c r="G599" s="14">
        <v>5664.12</v>
      </c>
      <c r="H599" s="14">
        <v>5600</v>
      </c>
      <c r="J599" s="31"/>
      <c r="K599" s="37"/>
      <c r="L599" s="21"/>
    </row>
    <row r="600" spans="1:12" ht="13.5" x14ac:dyDescent="0.2">
      <c r="A600" s="2" t="s">
        <v>610</v>
      </c>
      <c r="B600" s="3"/>
      <c r="C600" s="2" t="s">
        <v>103</v>
      </c>
      <c r="D600" s="14">
        <v>0</v>
      </c>
      <c r="E600" s="14">
        <v>0</v>
      </c>
      <c r="F600" s="14">
        <v>0</v>
      </c>
      <c r="G600" s="14">
        <v>0</v>
      </c>
      <c r="H600" s="14">
        <v>0</v>
      </c>
      <c r="J600" s="31"/>
      <c r="K600" s="37"/>
      <c r="L600" s="21"/>
    </row>
    <row r="601" spans="1:12" ht="13.5" x14ac:dyDescent="0.2">
      <c r="A601" s="2" t="s">
        <v>611</v>
      </c>
      <c r="B601" s="3"/>
      <c r="C601" s="2" t="s">
        <v>107</v>
      </c>
      <c r="D601" s="14">
        <v>200</v>
      </c>
      <c r="E601" s="14">
        <v>10</v>
      </c>
      <c r="F601" s="14">
        <v>100</v>
      </c>
      <c r="G601" s="14">
        <v>0</v>
      </c>
      <c r="H601" s="14">
        <v>100</v>
      </c>
      <c r="J601" s="31"/>
      <c r="K601" s="37"/>
      <c r="L601" s="21"/>
    </row>
    <row r="602" spans="1:12" ht="13.5" x14ac:dyDescent="0.2">
      <c r="A602" s="2" t="s">
        <v>612</v>
      </c>
      <c r="B602" s="3"/>
      <c r="C602" s="2" t="s">
        <v>109</v>
      </c>
      <c r="D602" s="14">
        <v>0</v>
      </c>
      <c r="E602" s="14">
        <v>0</v>
      </c>
      <c r="F602" s="14">
        <v>0</v>
      </c>
      <c r="G602" s="14">
        <v>0</v>
      </c>
      <c r="H602" s="14">
        <v>0</v>
      </c>
      <c r="J602" s="31"/>
      <c r="K602" s="37"/>
      <c r="L602" s="21"/>
    </row>
    <row r="603" spans="1:12" ht="13.5" x14ac:dyDescent="0.2">
      <c r="A603" s="2" t="s">
        <v>613</v>
      </c>
      <c r="B603" s="3"/>
      <c r="C603" s="2" t="s">
        <v>111</v>
      </c>
      <c r="D603" s="14">
        <v>1000</v>
      </c>
      <c r="E603" s="14">
        <v>0</v>
      </c>
      <c r="F603" s="14">
        <v>500</v>
      </c>
      <c r="G603" s="14">
        <v>0</v>
      </c>
      <c r="H603" s="14">
        <v>0</v>
      </c>
      <c r="J603" s="31"/>
      <c r="K603" s="37"/>
      <c r="L603" s="21"/>
    </row>
    <row r="604" spans="1:12" ht="13.5" x14ac:dyDescent="0.2">
      <c r="A604" s="2" t="s">
        <v>614</v>
      </c>
      <c r="B604" s="3"/>
      <c r="C604" s="2" t="s">
        <v>118</v>
      </c>
      <c r="D604" s="14">
        <v>500</v>
      </c>
      <c r="E604" s="14">
        <v>43.25</v>
      </c>
      <c r="F604" s="14">
        <v>500</v>
      </c>
      <c r="G604" s="14">
        <v>230.29</v>
      </c>
      <c r="H604" s="14">
        <v>500</v>
      </c>
      <c r="J604" s="31"/>
      <c r="K604" s="37"/>
      <c r="L604" s="21"/>
    </row>
    <row r="605" spans="1:12" ht="13.5" x14ac:dyDescent="0.2">
      <c r="A605" s="2" t="s">
        <v>1121</v>
      </c>
      <c r="B605" s="3"/>
      <c r="C605" s="2" t="s">
        <v>214</v>
      </c>
      <c r="D605" s="14">
        <v>1000</v>
      </c>
      <c r="E605" s="14">
        <v>895.2</v>
      </c>
      <c r="F605" s="14">
        <v>1000</v>
      </c>
      <c r="G605" s="14">
        <v>278.31</v>
      </c>
      <c r="H605" s="14">
        <v>1000</v>
      </c>
      <c r="J605" s="31"/>
      <c r="K605" s="37"/>
      <c r="L605" s="21"/>
    </row>
    <row r="606" spans="1:12" ht="13.5" x14ac:dyDescent="0.2">
      <c r="A606" s="2" t="s">
        <v>1183</v>
      </c>
      <c r="B606" s="3"/>
      <c r="C606" s="2" t="s">
        <v>1184</v>
      </c>
      <c r="D606" s="14">
        <v>0</v>
      </c>
      <c r="E606" s="14">
        <v>0</v>
      </c>
      <c r="F606" s="14">
        <v>0</v>
      </c>
      <c r="G606" s="14">
        <v>0</v>
      </c>
      <c r="H606" s="14">
        <v>0</v>
      </c>
      <c r="J606" s="31"/>
      <c r="K606" s="37"/>
      <c r="L606" s="21"/>
    </row>
    <row r="607" spans="1:12" ht="13.5" x14ac:dyDescent="0.2">
      <c r="A607" s="2" t="s">
        <v>615</v>
      </c>
      <c r="B607" s="3"/>
      <c r="C607" s="2" t="s">
        <v>494</v>
      </c>
      <c r="D607" s="14">
        <v>200</v>
      </c>
      <c r="E607" s="14">
        <v>0</v>
      </c>
      <c r="F607" s="14">
        <v>200</v>
      </c>
      <c r="G607" s="14">
        <v>0</v>
      </c>
      <c r="H607" s="14">
        <v>200</v>
      </c>
      <c r="J607" s="31"/>
      <c r="K607" s="37"/>
      <c r="L607" s="21"/>
    </row>
    <row r="608" spans="1:12" ht="13.5" x14ac:dyDescent="0.2">
      <c r="A608" s="13" t="s">
        <v>601</v>
      </c>
      <c r="B608" s="2" t="s">
        <v>602</v>
      </c>
      <c r="C608" s="3"/>
      <c r="D608" s="15">
        <v>65600</v>
      </c>
      <c r="E608" s="15">
        <v>51256.25</v>
      </c>
      <c r="F608" s="15">
        <v>34507</v>
      </c>
      <c r="G608" s="15">
        <f>SUM(G593:G607)</f>
        <v>35892.879999999997</v>
      </c>
      <c r="H608" s="15">
        <f>SUM(H593:H607)</f>
        <v>40815</v>
      </c>
      <c r="J608" s="31">
        <f>SUM(F608-G608)</f>
        <v>-1385.8799999999974</v>
      </c>
      <c r="K608" s="37"/>
      <c r="L608" s="21"/>
    </row>
    <row r="609" spans="1:12" ht="13.5" x14ac:dyDescent="0.2">
      <c r="A609" s="13" t="s">
        <v>616</v>
      </c>
      <c r="B609" s="2" t="s">
        <v>617</v>
      </c>
      <c r="C609" s="3"/>
      <c r="J609" s="31"/>
      <c r="K609" s="37"/>
      <c r="L609" s="21"/>
    </row>
    <row r="610" spans="1:12" x14ac:dyDescent="0.2">
      <c r="A610" s="2" t="s">
        <v>618</v>
      </c>
      <c r="B610" s="3"/>
      <c r="C610" s="2" t="s">
        <v>17</v>
      </c>
      <c r="D610" s="14">
        <v>0</v>
      </c>
      <c r="E610" s="14">
        <v>0</v>
      </c>
      <c r="F610" s="14">
        <v>0</v>
      </c>
      <c r="G610" s="14">
        <v>0</v>
      </c>
      <c r="H610" s="14">
        <v>0</v>
      </c>
      <c r="J610" s="36"/>
      <c r="K610" s="21"/>
      <c r="L610" s="21"/>
    </row>
    <row r="611" spans="1:12" ht="13.5" x14ac:dyDescent="0.2">
      <c r="A611" s="2" t="s">
        <v>619</v>
      </c>
      <c r="B611" s="3"/>
      <c r="C611" s="2" t="s">
        <v>29</v>
      </c>
      <c r="D611" s="14">
        <v>0</v>
      </c>
      <c r="E611" s="14">
        <v>0</v>
      </c>
      <c r="F611" s="14">
        <v>0</v>
      </c>
      <c r="G611" s="14">
        <v>0</v>
      </c>
      <c r="H611" s="14">
        <v>0</v>
      </c>
      <c r="J611" s="36"/>
      <c r="K611" s="37"/>
      <c r="L611" s="21"/>
    </row>
    <row r="612" spans="1:12" ht="13.5" x14ac:dyDescent="0.2">
      <c r="A612" s="2" t="s">
        <v>620</v>
      </c>
      <c r="B612" s="3"/>
      <c r="C612" s="2" t="s">
        <v>34</v>
      </c>
      <c r="D612" s="14">
        <v>0</v>
      </c>
      <c r="E612" s="14">
        <v>0</v>
      </c>
      <c r="F612" s="14">
        <v>0</v>
      </c>
      <c r="G612" s="14">
        <v>0</v>
      </c>
      <c r="H612" s="14">
        <v>0</v>
      </c>
      <c r="J612" s="31"/>
      <c r="K612" s="37"/>
      <c r="L612" s="21"/>
    </row>
    <row r="613" spans="1:12" ht="13.5" x14ac:dyDescent="0.2">
      <c r="A613" s="2" t="s">
        <v>621</v>
      </c>
      <c r="B613" s="3"/>
      <c r="C613" s="2" t="s">
        <v>39</v>
      </c>
      <c r="D613" s="14">
        <v>0</v>
      </c>
      <c r="E613" s="14">
        <v>0</v>
      </c>
      <c r="F613" s="14">
        <v>0</v>
      </c>
      <c r="G613" s="14">
        <v>0</v>
      </c>
      <c r="H613" s="14">
        <v>0</v>
      </c>
      <c r="J613" s="31"/>
      <c r="K613" s="37"/>
      <c r="L613" s="21"/>
    </row>
    <row r="614" spans="1:12" ht="13.5" x14ac:dyDescent="0.2">
      <c r="A614" s="2" t="s">
        <v>622</v>
      </c>
      <c r="B614" s="3"/>
      <c r="C614" s="2" t="s">
        <v>623</v>
      </c>
      <c r="D614" s="14">
        <v>46770</v>
      </c>
      <c r="E614" s="14">
        <v>40184.82</v>
      </c>
      <c r="F614" s="14">
        <v>48000</v>
      </c>
      <c r="G614" s="14">
        <v>39620.339999999997</v>
      </c>
      <c r="H614" s="14">
        <v>45000</v>
      </c>
      <c r="J614" s="31"/>
      <c r="K614" s="21"/>
      <c r="L614" s="21"/>
    </row>
    <row r="615" spans="1:12" ht="13.5" x14ac:dyDescent="0.2">
      <c r="A615" s="2" t="s">
        <v>624</v>
      </c>
      <c r="B615" s="3"/>
      <c r="C615" s="2" t="s">
        <v>625</v>
      </c>
      <c r="D615" s="14">
        <v>0</v>
      </c>
      <c r="E615" s="14">
        <v>0</v>
      </c>
      <c r="F615" s="14">
        <v>0</v>
      </c>
      <c r="G615" s="14">
        <v>0</v>
      </c>
      <c r="H615" s="14">
        <v>0</v>
      </c>
      <c r="J615" s="33"/>
      <c r="K615" s="37"/>
      <c r="L615" s="21"/>
    </row>
    <row r="616" spans="1:12" ht="13.5" x14ac:dyDescent="0.2">
      <c r="A616" s="2" t="s">
        <v>626</v>
      </c>
      <c r="B616" s="3"/>
      <c r="C616" s="2" t="s">
        <v>118</v>
      </c>
      <c r="D616" s="14">
        <v>0</v>
      </c>
      <c r="E616" s="14">
        <v>0</v>
      </c>
      <c r="F616" s="14">
        <v>0</v>
      </c>
      <c r="G616" s="14">
        <v>0</v>
      </c>
      <c r="H616" s="14">
        <v>0</v>
      </c>
      <c r="J616" s="31"/>
      <c r="K616" s="37"/>
      <c r="L616" s="21"/>
    </row>
    <row r="617" spans="1:12" ht="13.5" x14ac:dyDescent="0.2">
      <c r="A617" s="13" t="s">
        <v>616</v>
      </c>
      <c r="B617" s="2" t="s">
        <v>617</v>
      </c>
      <c r="C617" s="3"/>
      <c r="D617" s="15">
        <v>46770</v>
      </c>
      <c r="E617" s="15">
        <v>40184.82</v>
      </c>
      <c r="F617" s="15">
        <v>48000</v>
      </c>
      <c r="G617" s="15">
        <f>SUM(G610:G616)</f>
        <v>39620.339999999997</v>
      </c>
      <c r="H617" s="15">
        <f>SUM(H610:H616)</f>
        <v>45000</v>
      </c>
      <c r="J617" s="31">
        <f>SUM(F617-G617)</f>
        <v>8379.6600000000035</v>
      </c>
      <c r="K617" s="37"/>
      <c r="L617" s="21"/>
    </row>
    <row r="618" spans="1:12" ht="13.5" x14ac:dyDescent="0.2">
      <c r="A618" s="2" t="s">
        <v>780</v>
      </c>
      <c r="B618" s="26" t="s">
        <v>781</v>
      </c>
      <c r="C618" s="3"/>
      <c r="D618" s="5"/>
      <c r="E618" s="5"/>
      <c r="F618" s="5"/>
      <c r="J618" s="31"/>
      <c r="K618" s="37"/>
      <c r="L618" s="21"/>
    </row>
    <row r="619" spans="1:12" ht="13.5" x14ac:dyDescent="0.2">
      <c r="A619" s="2" t="s">
        <v>1198</v>
      </c>
      <c r="B619" s="3"/>
      <c r="C619" s="24" t="s">
        <v>1030</v>
      </c>
      <c r="D619" s="6">
        <v>0</v>
      </c>
      <c r="E619" s="6">
        <v>0</v>
      </c>
      <c r="F619" s="6">
        <v>0</v>
      </c>
      <c r="G619" s="29">
        <v>214.67</v>
      </c>
      <c r="H619" s="3"/>
      <c r="J619" s="31"/>
      <c r="K619" s="21"/>
      <c r="L619" s="21"/>
    </row>
    <row r="620" spans="1:12" ht="13.5" x14ac:dyDescent="0.2">
      <c r="A620" s="2" t="s">
        <v>780</v>
      </c>
      <c r="B620" s="26" t="s">
        <v>781</v>
      </c>
      <c r="C620" s="3"/>
      <c r="D620" s="41"/>
      <c r="E620" s="41"/>
      <c r="F620" s="41"/>
      <c r="G620" s="42">
        <f>SUM(G619)</f>
        <v>214.67</v>
      </c>
      <c r="H620" s="41"/>
      <c r="J620" s="33"/>
      <c r="K620" s="37"/>
      <c r="L620" s="21"/>
    </row>
    <row r="621" spans="1:12" ht="13.5" x14ac:dyDescent="0.2">
      <c r="A621" s="2" t="s">
        <v>3</v>
      </c>
      <c r="B621" s="3"/>
      <c r="C621" s="2" t="s">
        <v>4</v>
      </c>
      <c r="D621" s="7" t="s">
        <v>5</v>
      </c>
      <c r="E621" s="8" t="s">
        <v>6</v>
      </c>
      <c r="F621" s="8" t="s">
        <v>7</v>
      </c>
      <c r="G621" s="8" t="s">
        <v>8</v>
      </c>
      <c r="H621" s="10" t="s">
        <v>9</v>
      </c>
      <c r="J621" s="31"/>
      <c r="K621" s="37"/>
      <c r="L621" s="21"/>
    </row>
    <row r="622" spans="1:12" ht="13.5" x14ac:dyDescent="0.2">
      <c r="E622" s="8" t="s">
        <v>10</v>
      </c>
      <c r="F622" s="8" t="s">
        <v>11</v>
      </c>
      <c r="G622" s="8" t="s">
        <v>12</v>
      </c>
      <c r="J622" s="31"/>
      <c r="K622" s="37"/>
      <c r="L622" s="21"/>
    </row>
    <row r="623" spans="1:12" ht="13.5" x14ac:dyDescent="0.2">
      <c r="A623" s="13" t="s">
        <v>627</v>
      </c>
      <c r="B623" s="2" t="s">
        <v>628</v>
      </c>
      <c r="C623" s="3"/>
      <c r="J623" s="31"/>
      <c r="K623" s="37"/>
      <c r="L623" s="21"/>
    </row>
    <row r="624" spans="1:12" ht="13.5" x14ac:dyDescent="0.2">
      <c r="A624" s="2" t="s">
        <v>629</v>
      </c>
      <c r="B624" s="3"/>
      <c r="C624" s="2" t="s">
        <v>630</v>
      </c>
      <c r="D624" s="14">
        <v>0</v>
      </c>
      <c r="E624" s="14">
        <v>0</v>
      </c>
      <c r="F624" s="14">
        <v>0</v>
      </c>
      <c r="G624" s="14">
        <v>0</v>
      </c>
      <c r="H624" s="14">
        <v>0</v>
      </c>
      <c r="J624" s="31"/>
      <c r="K624" s="37"/>
      <c r="L624" s="21"/>
    </row>
    <row r="625" spans="1:12" ht="13.5" x14ac:dyDescent="0.2">
      <c r="A625" s="2" t="s">
        <v>631</v>
      </c>
      <c r="B625" s="3"/>
      <c r="C625" s="2" t="s">
        <v>29</v>
      </c>
      <c r="D625" s="14">
        <v>0</v>
      </c>
      <c r="E625" s="14">
        <v>0</v>
      </c>
      <c r="F625" s="14">
        <v>0</v>
      </c>
      <c r="G625" s="14">
        <v>0</v>
      </c>
      <c r="H625" s="14">
        <v>0</v>
      </c>
      <c r="J625" s="31"/>
      <c r="K625" s="37"/>
      <c r="L625" s="21"/>
    </row>
    <row r="626" spans="1:12" ht="13.5" x14ac:dyDescent="0.2">
      <c r="A626" s="2" t="s">
        <v>632</v>
      </c>
      <c r="B626" s="3"/>
      <c r="C626" s="2" t="s">
        <v>34</v>
      </c>
      <c r="D626" s="14">
        <v>0</v>
      </c>
      <c r="E626" s="14">
        <v>0</v>
      </c>
      <c r="F626" s="14">
        <v>0</v>
      </c>
      <c r="G626" s="14">
        <v>0</v>
      </c>
      <c r="H626" s="14">
        <v>0</v>
      </c>
      <c r="J626" s="31"/>
      <c r="K626" s="21"/>
      <c r="L626" s="21"/>
    </row>
    <row r="627" spans="1:12" ht="13.5" x14ac:dyDescent="0.2">
      <c r="A627" s="2" t="s">
        <v>633</v>
      </c>
      <c r="B627" s="3"/>
      <c r="C627" s="2" t="s">
        <v>39</v>
      </c>
      <c r="D627" s="14">
        <v>0</v>
      </c>
      <c r="E627" s="14">
        <v>0</v>
      </c>
      <c r="F627" s="14">
        <v>0</v>
      </c>
      <c r="G627" s="14">
        <v>0</v>
      </c>
      <c r="H627" s="14">
        <v>0</v>
      </c>
      <c r="J627" s="33"/>
      <c r="K627" s="37"/>
      <c r="L627" s="21"/>
    </row>
    <row r="628" spans="1:12" ht="13.5" x14ac:dyDescent="0.2">
      <c r="A628" s="2" t="s">
        <v>634</v>
      </c>
      <c r="B628" s="3"/>
      <c r="C628" s="2" t="s">
        <v>635</v>
      </c>
      <c r="D628" s="14">
        <v>5625</v>
      </c>
      <c r="E628" s="14">
        <v>3562.67</v>
      </c>
      <c r="F628" s="14">
        <v>6000</v>
      </c>
      <c r="G628" s="14">
        <v>5883.6</v>
      </c>
      <c r="H628" s="14">
        <v>3050</v>
      </c>
      <c r="J628" s="31"/>
      <c r="K628" s="37"/>
      <c r="L628" s="21"/>
    </row>
    <row r="629" spans="1:12" ht="13.5" x14ac:dyDescent="0.2">
      <c r="A629" s="2" t="s">
        <v>636</v>
      </c>
      <c r="B629" s="3"/>
      <c r="C629" s="2" t="s">
        <v>637</v>
      </c>
      <c r="D629" s="14">
        <v>0</v>
      </c>
      <c r="E629" s="14">
        <v>0</v>
      </c>
      <c r="F629" s="14">
        <v>0</v>
      </c>
      <c r="G629" s="14">
        <v>0</v>
      </c>
      <c r="H629" s="14">
        <v>0</v>
      </c>
      <c r="J629" s="31"/>
      <c r="K629" s="21"/>
      <c r="L629" s="21"/>
    </row>
    <row r="630" spans="1:12" ht="13.5" x14ac:dyDescent="0.2">
      <c r="A630" s="2" t="s">
        <v>638</v>
      </c>
      <c r="B630" s="3"/>
      <c r="C630" s="2" t="s">
        <v>639</v>
      </c>
      <c r="D630" s="14">
        <v>0</v>
      </c>
      <c r="E630" s="14">
        <v>0</v>
      </c>
      <c r="F630" s="14">
        <v>0</v>
      </c>
      <c r="G630" s="14">
        <v>102.12</v>
      </c>
      <c r="H630" s="14">
        <v>0</v>
      </c>
      <c r="J630" s="33"/>
      <c r="K630" s="37"/>
      <c r="L630" s="21"/>
    </row>
    <row r="631" spans="1:12" ht="13.5" x14ac:dyDescent="0.2">
      <c r="A631" s="2" t="s">
        <v>640</v>
      </c>
      <c r="B631" s="3"/>
      <c r="C631" s="17" t="s">
        <v>641</v>
      </c>
      <c r="D631" s="14">
        <v>0</v>
      </c>
      <c r="E631" s="14">
        <v>0</v>
      </c>
      <c r="F631" s="14">
        <v>0</v>
      </c>
      <c r="G631" s="14">
        <v>75</v>
      </c>
      <c r="H631" s="14">
        <v>0</v>
      </c>
      <c r="J631" s="31"/>
      <c r="K631" s="37"/>
      <c r="L631" s="21"/>
    </row>
    <row r="632" spans="1:12" ht="13.5" x14ac:dyDescent="0.2">
      <c r="A632" s="2" t="s">
        <v>1122</v>
      </c>
      <c r="B632" s="3"/>
      <c r="C632" s="17" t="s">
        <v>642</v>
      </c>
      <c r="D632" s="14">
        <v>0</v>
      </c>
      <c r="E632" s="14">
        <v>0</v>
      </c>
      <c r="F632" s="14">
        <v>0</v>
      </c>
      <c r="G632" s="14">
        <v>56.49</v>
      </c>
      <c r="H632" s="14">
        <v>0</v>
      </c>
      <c r="J632" s="31"/>
      <c r="K632" s="37"/>
      <c r="L632" s="21"/>
    </row>
    <row r="633" spans="1:12" ht="13.5" x14ac:dyDescent="0.2">
      <c r="A633" s="13" t="s">
        <v>627</v>
      </c>
      <c r="B633" s="2" t="s">
        <v>628</v>
      </c>
      <c r="C633" s="3"/>
      <c r="D633" s="15">
        <v>5625</v>
      </c>
      <c r="E633" s="15">
        <v>3562.67</v>
      </c>
      <c r="F633" s="15">
        <v>6000</v>
      </c>
      <c r="G633" s="15">
        <f>SUM(G624:G632)</f>
        <v>6117.21</v>
      </c>
      <c r="H633" s="15">
        <f>SUM(H624:H632)</f>
        <v>3050</v>
      </c>
      <c r="J633" s="31">
        <f>SUM(F633-G633)</f>
        <v>-117.21000000000004</v>
      </c>
      <c r="K633" s="37"/>
      <c r="L633" s="21"/>
    </row>
    <row r="634" spans="1:12" ht="13.5" x14ac:dyDescent="0.2">
      <c r="A634" s="13" t="s">
        <v>643</v>
      </c>
      <c r="B634" s="2" t="s">
        <v>644</v>
      </c>
      <c r="C634" s="3"/>
      <c r="J634" s="31"/>
      <c r="K634" s="37"/>
      <c r="L634" s="21"/>
    </row>
    <row r="635" spans="1:12" ht="13.5" x14ac:dyDescent="0.2">
      <c r="A635" s="2" t="s">
        <v>645</v>
      </c>
      <c r="B635" s="3"/>
      <c r="C635" s="2" t="s">
        <v>304</v>
      </c>
      <c r="D635" s="14">
        <v>615</v>
      </c>
      <c r="E635" s="14">
        <v>468</v>
      </c>
      <c r="F635" s="14">
        <v>650</v>
      </c>
      <c r="G635" s="14">
        <v>514.67999999999995</v>
      </c>
      <c r="H635" s="14">
        <v>275</v>
      </c>
      <c r="J635" s="31"/>
      <c r="K635" s="37"/>
      <c r="L635" s="21"/>
    </row>
    <row r="636" spans="1:12" ht="13.5" x14ac:dyDescent="0.2">
      <c r="A636" s="13" t="s">
        <v>643</v>
      </c>
      <c r="B636" s="2" t="s">
        <v>644</v>
      </c>
      <c r="C636" s="3"/>
      <c r="D636" s="15">
        <v>615</v>
      </c>
      <c r="E636" s="15">
        <v>468</v>
      </c>
      <c r="F636" s="15">
        <v>650</v>
      </c>
      <c r="G636" s="15">
        <f>G635</f>
        <v>514.67999999999995</v>
      </c>
      <c r="H636" s="15">
        <f>H635</f>
        <v>275</v>
      </c>
      <c r="J636" s="31">
        <f>SUM(F636-G636)</f>
        <v>135.32000000000005</v>
      </c>
      <c r="K636" s="37"/>
      <c r="L636" s="21"/>
    </row>
    <row r="637" spans="1:12" ht="13.5" x14ac:dyDescent="0.2">
      <c r="A637" s="13" t="s">
        <v>206</v>
      </c>
      <c r="B637" s="2" t="s">
        <v>207</v>
      </c>
      <c r="C637" s="3"/>
      <c r="J637" s="31"/>
      <c r="K637" s="37"/>
      <c r="L637" s="21"/>
    </row>
    <row r="638" spans="1:12" ht="13.5" x14ac:dyDescent="0.2">
      <c r="A638" s="2" t="s">
        <v>646</v>
      </c>
      <c r="B638" s="3"/>
      <c r="C638" s="2" t="s">
        <v>647</v>
      </c>
      <c r="D638" s="14">
        <v>32000</v>
      </c>
      <c r="E638" s="14">
        <v>30462.61</v>
      </c>
      <c r="F638" s="14">
        <v>33000</v>
      </c>
      <c r="G638" s="14">
        <v>31334.98</v>
      </c>
      <c r="H638" s="14">
        <v>32025</v>
      </c>
      <c r="J638" s="31"/>
      <c r="K638" s="37"/>
      <c r="L638" s="21"/>
    </row>
    <row r="639" spans="1:12" ht="13.5" x14ac:dyDescent="0.2">
      <c r="A639" s="2" t="s">
        <v>648</v>
      </c>
      <c r="B639" s="3"/>
      <c r="C639" s="2" t="s">
        <v>95</v>
      </c>
      <c r="D639" s="14">
        <v>0</v>
      </c>
      <c r="E639" s="14">
        <v>175</v>
      </c>
      <c r="F639" s="14">
        <v>0</v>
      </c>
      <c r="G639" s="14">
        <v>105</v>
      </c>
      <c r="H639" s="14">
        <v>150</v>
      </c>
      <c r="J639" s="31"/>
      <c r="K639" s="37"/>
      <c r="L639" s="21"/>
    </row>
    <row r="640" spans="1:12" ht="13.5" x14ac:dyDescent="0.2">
      <c r="A640" s="2" t="s">
        <v>649</v>
      </c>
      <c r="B640" s="3"/>
      <c r="C640" s="2" t="s">
        <v>29</v>
      </c>
      <c r="D640" s="14">
        <v>2500</v>
      </c>
      <c r="E640" s="14">
        <v>2316.62</v>
      </c>
      <c r="F640" s="14">
        <v>2525</v>
      </c>
      <c r="G640" s="14">
        <v>2378.04</v>
      </c>
      <c r="H640" s="14">
        <v>2465</v>
      </c>
      <c r="J640" s="31"/>
      <c r="K640" s="37"/>
      <c r="L640" s="21"/>
    </row>
    <row r="641" spans="1:12" ht="13.5" x14ac:dyDescent="0.2">
      <c r="A641" s="2" t="s">
        <v>650</v>
      </c>
      <c r="B641" s="3"/>
      <c r="C641" s="2" t="s">
        <v>34</v>
      </c>
      <c r="D641" s="14">
        <v>1850</v>
      </c>
      <c r="E641" s="14">
        <v>1827.14</v>
      </c>
      <c r="F641" s="14">
        <v>1980</v>
      </c>
      <c r="G641" s="14">
        <v>1857.63</v>
      </c>
      <c r="H641" s="14">
        <v>1922</v>
      </c>
      <c r="J641" s="31"/>
      <c r="K641" s="37"/>
      <c r="L641" s="21"/>
    </row>
    <row r="642" spans="1:12" ht="13.5" x14ac:dyDescent="0.2">
      <c r="A642" s="2" t="s">
        <v>651</v>
      </c>
      <c r="B642" s="3"/>
      <c r="C642" s="2" t="s">
        <v>39</v>
      </c>
      <c r="D642" s="14">
        <v>7000</v>
      </c>
      <c r="E642" s="14">
        <v>7080.39</v>
      </c>
      <c r="F642" s="14">
        <v>7100</v>
      </c>
      <c r="G642" s="14">
        <v>7334.07</v>
      </c>
      <c r="H642" s="14">
        <v>7371</v>
      </c>
      <c r="J642" s="31"/>
      <c r="K642" s="21"/>
      <c r="L642" s="21"/>
    </row>
    <row r="643" spans="1:12" ht="13.5" x14ac:dyDescent="0.2">
      <c r="A643" s="2" t="s">
        <v>652</v>
      </c>
      <c r="B643" s="3"/>
      <c r="C643" s="2" t="s">
        <v>107</v>
      </c>
      <c r="D643" s="14">
        <v>150</v>
      </c>
      <c r="E643" s="14">
        <v>0</v>
      </c>
      <c r="F643" s="14">
        <v>150</v>
      </c>
      <c r="G643" s="14">
        <v>0</v>
      </c>
      <c r="H643" s="14">
        <v>150</v>
      </c>
      <c r="J643" s="33"/>
      <c r="K643" s="37"/>
      <c r="L643" s="21"/>
    </row>
    <row r="644" spans="1:12" ht="13.5" x14ac:dyDescent="0.2">
      <c r="A644" s="2" t="s">
        <v>653</v>
      </c>
      <c r="B644" s="3"/>
      <c r="C644" s="2" t="s">
        <v>111</v>
      </c>
      <c r="D644" s="14">
        <v>150</v>
      </c>
      <c r="E644" s="14">
        <v>0</v>
      </c>
      <c r="F644" s="14">
        <v>150</v>
      </c>
      <c r="G644" s="14">
        <v>0</v>
      </c>
      <c r="H644" s="14">
        <v>150</v>
      </c>
      <c r="J644" s="31"/>
      <c r="K644" s="37"/>
      <c r="L644" s="21"/>
    </row>
    <row r="645" spans="1:12" ht="13.5" x14ac:dyDescent="0.2">
      <c r="A645" s="2" t="s">
        <v>654</v>
      </c>
      <c r="B645" s="3"/>
      <c r="C645" s="2" t="s">
        <v>118</v>
      </c>
      <c r="D645" s="14">
        <v>100</v>
      </c>
      <c r="E645" s="14">
        <v>0</v>
      </c>
      <c r="F645" s="14">
        <v>100</v>
      </c>
      <c r="G645" s="14">
        <v>0</v>
      </c>
      <c r="H645" s="14">
        <v>100</v>
      </c>
      <c r="J645" s="31"/>
      <c r="K645" s="21"/>
      <c r="L645" s="21"/>
    </row>
    <row r="646" spans="1:12" ht="13.5" x14ac:dyDescent="0.2">
      <c r="A646" s="13" t="s">
        <v>206</v>
      </c>
      <c r="B646" s="2" t="s">
        <v>207</v>
      </c>
      <c r="C646" s="3"/>
      <c r="D646" s="15">
        <v>43750</v>
      </c>
      <c r="E646" s="15">
        <v>41861.760000000002</v>
      </c>
      <c r="F646" s="15">
        <v>45005</v>
      </c>
      <c r="G646" s="15">
        <f>SUM(G638:G645)</f>
        <v>43009.719999999994</v>
      </c>
      <c r="H646" s="15">
        <f>SUM(H638:H645)</f>
        <v>44333</v>
      </c>
      <c r="J646" s="31">
        <f>SUM(F646-G646)</f>
        <v>1995.2800000000061</v>
      </c>
      <c r="K646" s="37"/>
      <c r="L646" s="21"/>
    </row>
    <row r="647" spans="1:12" ht="13.5" x14ac:dyDescent="0.2">
      <c r="A647" s="13" t="s">
        <v>215</v>
      </c>
      <c r="B647" s="2" t="s">
        <v>216</v>
      </c>
      <c r="C647" s="3"/>
      <c r="J647" s="31"/>
      <c r="K647" s="37"/>
      <c r="L647" s="21"/>
    </row>
    <row r="648" spans="1:12" ht="13.5" x14ac:dyDescent="0.2">
      <c r="A648" s="2" t="s">
        <v>655</v>
      </c>
      <c r="B648" s="3"/>
      <c r="C648" s="2" t="s">
        <v>656</v>
      </c>
      <c r="D648" s="14">
        <v>0</v>
      </c>
      <c r="E648" s="14">
        <v>0</v>
      </c>
      <c r="F648" s="14">
        <v>0</v>
      </c>
      <c r="G648" s="14">
        <v>0</v>
      </c>
      <c r="H648" s="14">
        <v>0</v>
      </c>
      <c r="J648" s="31"/>
      <c r="K648" s="21"/>
      <c r="L648" s="21"/>
    </row>
    <row r="649" spans="1:12" ht="13.5" x14ac:dyDescent="0.2">
      <c r="A649" s="13" t="s">
        <v>215</v>
      </c>
      <c r="B649" s="2" t="s">
        <v>216</v>
      </c>
      <c r="C649" s="3"/>
      <c r="D649" s="15">
        <v>0</v>
      </c>
      <c r="E649" s="15">
        <v>0</v>
      </c>
      <c r="F649" s="15">
        <v>0</v>
      </c>
      <c r="G649" s="15">
        <f>G648</f>
        <v>0</v>
      </c>
      <c r="H649" s="15">
        <f>H648</f>
        <v>0</v>
      </c>
      <c r="J649" s="31">
        <f>SUM(F649-G649)</f>
        <v>0</v>
      </c>
      <c r="K649" s="37"/>
      <c r="L649" s="21"/>
    </row>
    <row r="650" spans="1:12" ht="13.5" x14ac:dyDescent="0.2">
      <c r="A650" s="13" t="s">
        <v>657</v>
      </c>
      <c r="B650" s="2" t="s">
        <v>658</v>
      </c>
      <c r="C650" s="3"/>
      <c r="H650" s="1" t="s">
        <v>1172</v>
      </c>
      <c r="J650" s="36"/>
      <c r="K650" s="37"/>
      <c r="L650" s="21"/>
    </row>
    <row r="651" spans="1:12" x14ac:dyDescent="0.2">
      <c r="A651" s="2" t="s">
        <v>659</v>
      </c>
      <c r="B651" s="3"/>
      <c r="C651" s="2" t="s">
        <v>304</v>
      </c>
      <c r="D651" s="14">
        <v>10345</v>
      </c>
      <c r="E651" s="14">
        <v>7502.52</v>
      </c>
      <c r="F651" s="14">
        <v>9750</v>
      </c>
      <c r="G651" s="14">
        <v>9439.2000000000007</v>
      </c>
      <c r="H651" s="14">
        <v>4650</v>
      </c>
      <c r="J651" s="33"/>
      <c r="K651" s="21"/>
      <c r="L651" s="21"/>
    </row>
    <row r="652" spans="1:12" ht="13.5" x14ac:dyDescent="0.2">
      <c r="A652" s="13" t="s">
        <v>657</v>
      </c>
      <c r="B652" s="2" t="s">
        <v>658</v>
      </c>
      <c r="C652" s="3"/>
      <c r="D652" s="15">
        <v>10345</v>
      </c>
      <c r="E652" s="15">
        <v>7502.52</v>
      </c>
      <c r="F652" s="15">
        <v>9750</v>
      </c>
      <c r="G652" s="15">
        <f>G651</f>
        <v>9439.2000000000007</v>
      </c>
      <c r="H652" s="15">
        <f>H651</f>
        <v>4650</v>
      </c>
      <c r="J652" s="31">
        <f>SUM(F652-G652)</f>
        <v>310.79999999999927</v>
      </c>
      <c r="K652" s="37"/>
      <c r="L652" s="21"/>
    </row>
    <row r="653" spans="1:12" ht="13.5" x14ac:dyDescent="0.2">
      <c r="A653" s="13" t="s">
        <v>660</v>
      </c>
      <c r="B653" s="2" t="s">
        <v>661</v>
      </c>
      <c r="C653" s="3"/>
      <c r="J653" s="36"/>
      <c r="K653" s="37"/>
      <c r="L653" s="21"/>
    </row>
    <row r="654" spans="1:12" ht="13.5" x14ac:dyDescent="0.2">
      <c r="A654" s="2" t="s">
        <v>662</v>
      </c>
      <c r="B654" s="3"/>
      <c r="C654" s="2" t="s">
        <v>635</v>
      </c>
      <c r="D654" s="14">
        <v>18920</v>
      </c>
      <c r="E654" s="14">
        <v>15529.01</v>
      </c>
      <c r="F654" s="14">
        <v>20000</v>
      </c>
      <c r="G654" s="14">
        <v>20365.62</v>
      </c>
      <c r="H654" s="14">
        <v>10000</v>
      </c>
      <c r="J654" s="31"/>
      <c r="K654" s="37"/>
      <c r="L654" s="21"/>
    </row>
    <row r="655" spans="1:12" ht="13.5" x14ac:dyDescent="0.2">
      <c r="A655" s="13" t="s">
        <v>660</v>
      </c>
      <c r="B655" s="2" t="s">
        <v>661</v>
      </c>
      <c r="C655" s="3"/>
      <c r="D655" s="15">
        <v>18920</v>
      </c>
      <c r="E655" s="15">
        <v>15529.01</v>
      </c>
      <c r="F655" s="15">
        <v>20000</v>
      </c>
      <c r="G655" s="15">
        <f>SUM(G654:G654)</f>
        <v>20365.62</v>
      </c>
      <c r="H655" s="15">
        <f>SUM(H654:H654)</f>
        <v>10000</v>
      </c>
      <c r="J655" s="31">
        <f>SUM(F655-G655)</f>
        <v>-365.61999999999898</v>
      </c>
      <c r="K655" s="21"/>
      <c r="L655" s="21"/>
    </row>
    <row r="656" spans="1:12" ht="13.5" x14ac:dyDescent="0.2">
      <c r="A656" s="13" t="s">
        <v>663</v>
      </c>
      <c r="B656" s="2" t="s">
        <v>664</v>
      </c>
      <c r="C656" s="3"/>
      <c r="J656" s="31"/>
      <c r="K656" s="37"/>
      <c r="L656" s="21"/>
    </row>
    <row r="657" spans="1:12" ht="13.5" x14ac:dyDescent="0.2">
      <c r="A657" s="2" t="s">
        <v>665</v>
      </c>
      <c r="B657" s="3"/>
      <c r="C657" s="2" t="s">
        <v>635</v>
      </c>
      <c r="D657" s="14">
        <v>5385</v>
      </c>
      <c r="E657" s="14">
        <v>4273.08</v>
      </c>
      <c r="F657" s="14">
        <v>5750</v>
      </c>
      <c r="G657" s="14">
        <v>5652.12</v>
      </c>
      <c r="H657" s="14">
        <v>2800</v>
      </c>
      <c r="J657" s="33"/>
      <c r="K657" s="37"/>
      <c r="L657" s="21"/>
    </row>
    <row r="658" spans="1:12" ht="13.5" x14ac:dyDescent="0.2">
      <c r="A658" s="13" t="s">
        <v>663</v>
      </c>
      <c r="B658" s="2" t="s">
        <v>664</v>
      </c>
      <c r="C658" s="3"/>
      <c r="D658" s="15">
        <v>5385</v>
      </c>
      <c r="E658" s="15">
        <v>4273.08</v>
      </c>
      <c r="F658" s="15">
        <v>5750</v>
      </c>
      <c r="G658" s="15">
        <f>SUM(G657:G657)</f>
        <v>5652.12</v>
      </c>
      <c r="H658" s="15">
        <f>H657</f>
        <v>2800</v>
      </c>
      <c r="J658" s="31">
        <f>SUM(F658-G658)</f>
        <v>97.880000000000109</v>
      </c>
      <c r="K658" s="21"/>
      <c r="L658" s="21"/>
    </row>
    <row r="659" spans="1:12" ht="13.5" x14ac:dyDescent="0.2">
      <c r="A659" s="13" t="s">
        <v>666</v>
      </c>
      <c r="B659" s="2" t="s">
        <v>667</v>
      </c>
      <c r="C659" s="3"/>
      <c r="J659" s="31"/>
      <c r="K659" s="37"/>
      <c r="L659" s="21"/>
    </row>
    <row r="660" spans="1:12" ht="13.5" x14ac:dyDescent="0.2">
      <c r="A660" s="2" t="s">
        <v>668</v>
      </c>
      <c r="B660" s="3"/>
      <c r="C660" s="2" t="s">
        <v>635</v>
      </c>
      <c r="D660" s="14">
        <v>9425</v>
      </c>
      <c r="E660" s="14">
        <v>7104.72</v>
      </c>
      <c r="F660" s="14">
        <v>9700</v>
      </c>
      <c r="G660" s="14">
        <v>9400.44</v>
      </c>
      <c r="H660" s="14">
        <v>4500</v>
      </c>
      <c r="J660" s="33"/>
      <c r="K660" s="37"/>
      <c r="L660" s="21"/>
    </row>
    <row r="661" spans="1:12" ht="13.5" x14ac:dyDescent="0.2">
      <c r="A661" s="13" t="s">
        <v>666</v>
      </c>
      <c r="B661" s="2" t="s">
        <v>667</v>
      </c>
      <c r="C661" s="3"/>
      <c r="D661" s="15">
        <v>9425</v>
      </c>
      <c r="E661" s="15">
        <v>7104.72</v>
      </c>
      <c r="F661" s="15">
        <v>9700</v>
      </c>
      <c r="G661" s="15">
        <f>G660</f>
        <v>9400.44</v>
      </c>
      <c r="H661" s="15">
        <f>H660</f>
        <v>4500</v>
      </c>
      <c r="J661" s="31">
        <f>SUM(F661-G661)</f>
        <v>299.55999999999949</v>
      </c>
      <c r="K661" s="37"/>
      <c r="L661" s="21"/>
    </row>
    <row r="662" spans="1:12" ht="13.5" x14ac:dyDescent="0.2">
      <c r="A662" s="13" t="s">
        <v>669</v>
      </c>
      <c r="B662" s="2" t="s">
        <v>670</v>
      </c>
      <c r="C662" s="3"/>
      <c r="J662" s="31"/>
      <c r="K662" s="21"/>
      <c r="L662" s="21"/>
    </row>
    <row r="663" spans="1:12" ht="13.5" x14ac:dyDescent="0.2">
      <c r="A663" s="2" t="s">
        <v>671</v>
      </c>
      <c r="B663" s="3"/>
      <c r="C663" s="2" t="s">
        <v>672</v>
      </c>
      <c r="D663" s="14">
        <v>0</v>
      </c>
      <c r="E663" s="14">
        <v>0</v>
      </c>
      <c r="F663" s="14">
        <v>0</v>
      </c>
      <c r="G663" s="14">
        <v>0</v>
      </c>
      <c r="H663" s="14">
        <v>5500</v>
      </c>
      <c r="J663" s="31"/>
      <c r="K663" s="37"/>
      <c r="L663" s="21"/>
    </row>
    <row r="664" spans="1:12" ht="13.5" x14ac:dyDescent="0.2">
      <c r="A664" s="2" t="s">
        <v>673</v>
      </c>
      <c r="B664" s="3"/>
      <c r="C664" s="2" t="s">
        <v>29</v>
      </c>
      <c r="D664" s="14">
        <v>0</v>
      </c>
      <c r="E664" s="14">
        <v>0</v>
      </c>
      <c r="F664" s="14">
        <v>0</v>
      </c>
      <c r="G664" s="14">
        <v>0</v>
      </c>
      <c r="H664" s="14">
        <v>420.84</v>
      </c>
      <c r="J664" s="33"/>
      <c r="K664" s="37"/>
      <c r="L664" s="21"/>
    </row>
    <row r="665" spans="1:12" ht="13.5" x14ac:dyDescent="0.2">
      <c r="A665" s="2" t="s">
        <v>674</v>
      </c>
      <c r="B665" s="3"/>
      <c r="C665" s="2" t="s">
        <v>34</v>
      </c>
      <c r="D665" s="14">
        <v>0</v>
      </c>
      <c r="E665" s="14">
        <v>0</v>
      </c>
      <c r="F665" s="14">
        <v>0</v>
      </c>
      <c r="G665" s="14">
        <v>0</v>
      </c>
      <c r="H665" s="14">
        <v>328.56</v>
      </c>
      <c r="J665" s="31"/>
      <c r="K665" s="37"/>
      <c r="L665" s="21"/>
    </row>
    <row r="666" spans="1:12" ht="13.5" x14ac:dyDescent="0.2">
      <c r="A666" s="2" t="s">
        <v>675</v>
      </c>
      <c r="B666" s="3"/>
      <c r="C666" s="2" t="s">
        <v>39</v>
      </c>
      <c r="D666" s="14">
        <v>0</v>
      </c>
      <c r="E666" s="14">
        <v>0</v>
      </c>
      <c r="F666" s="14">
        <v>0</v>
      </c>
      <c r="G666" s="14">
        <v>0</v>
      </c>
      <c r="H666" s="14">
        <v>56.6</v>
      </c>
      <c r="J666" s="31"/>
      <c r="K666" s="21"/>
      <c r="L666" s="21"/>
    </row>
    <row r="667" spans="1:12" ht="13.5" x14ac:dyDescent="0.2">
      <c r="A667" s="13" t="s">
        <v>669</v>
      </c>
      <c r="B667" s="2" t="s">
        <v>670</v>
      </c>
      <c r="C667" s="3"/>
      <c r="D667" s="15">
        <v>0</v>
      </c>
      <c r="E667" s="15">
        <v>0</v>
      </c>
      <c r="F667" s="15">
        <v>0</v>
      </c>
      <c r="G667" s="15">
        <f>SUM(G663:G666)</f>
        <v>0</v>
      </c>
      <c r="H667" s="15">
        <f>SUM(H663:H666)</f>
        <v>6306.0000000000009</v>
      </c>
      <c r="J667" s="31">
        <f>SUM(F667-G667)</f>
        <v>0</v>
      </c>
      <c r="K667" s="37"/>
      <c r="L667" s="21"/>
    </row>
    <row r="668" spans="1:12" ht="13.5" x14ac:dyDescent="0.2">
      <c r="A668" s="13" t="s">
        <v>678</v>
      </c>
      <c r="B668" s="2" t="s">
        <v>679</v>
      </c>
      <c r="C668" s="3"/>
      <c r="J668" s="31"/>
      <c r="K668" s="37"/>
      <c r="L668" s="21"/>
    </row>
    <row r="669" spans="1:12" ht="13.5" x14ac:dyDescent="0.2">
      <c r="A669" s="2" t="s">
        <v>1199</v>
      </c>
      <c r="B669" s="3"/>
      <c r="C669" s="2" t="s">
        <v>17</v>
      </c>
      <c r="D669" s="14">
        <v>1500</v>
      </c>
      <c r="E669" s="14">
        <v>0</v>
      </c>
      <c r="F669" s="14">
        <v>500</v>
      </c>
      <c r="G669" s="14">
        <v>825</v>
      </c>
      <c r="H669" s="14">
        <v>0</v>
      </c>
      <c r="J669" s="31"/>
      <c r="K669" s="37"/>
      <c r="L669" s="21"/>
    </row>
    <row r="670" spans="1:12" ht="13.5" x14ac:dyDescent="0.2">
      <c r="A670" s="2" t="s">
        <v>1200</v>
      </c>
      <c r="B670" s="3"/>
      <c r="C670" s="2" t="s">
        <v>29</v>
      </c>
      <c r="D670" s="14">
        <v>120</v>
      </c>
      <c r="E670" s="14">
        <v>0</v>
      </c>
      <c r="F670" s="14">
        <v>25</v>
      </c>
      <c r="G670" s="14">
        <v>63.13</v>
      </c>
      <c r="H670" s="14">
        <v>0</v>
      </c>
      <c r="J670" s="31"/>
      <c r="K670" s="37"/>
      <c r="L670" s="21"/>
    </row>
    <row r="671" spans="1:12" ht="13.5" x14ac:dyDescent="0.2">
      <c r="A671" s="2" t="s">
        <v>1201</v>
      </c>
      <c r="B671" s="3"/>
      <c r="C671" s="2" t="s">
        <v>34</v>
      </c>
      <c r="D671" s="14">
        <v>90</v>
      </c>
      <c r="E671" s="14">
        <v>0</v>
      </c>
      <c r="F671" s="14">
        <v>45</v>
      </c>
      <c r="G671" s="14">
        <v>49.28</v>
      </c>
      <c r="H671" s="14">
        <v>0</v>
      </c>
      <c r="J671" s="31"/>
      <c r="K671" s="37"/>
      <c r="L671" s="21"/>
    </row>
    <row r="672" spans="1:12" ht="13.5" x14ac:dyDescent="0.2">
      <c r="A672" s="2" t="s">
        <v>1202</v>
      </c>
      <c r="B672" s="3"/>
      <c r="C672" s="2" t="s">
        <v>39</v>
      </c>
      <c r="D672" s="14">
        <v>300</v>
      </c>
      <c r="E672" s="14">
        <v>0</v>
      </c>
      <c r="F672" s="14">
        <v>170</v>
      </c>
      <c r="G672" s="14">
        <v>8.48</v>
      </c>
      <c r="H672" s="14">
        <v>0</v>
      </c>
      <c r="J672" s="31"/>
      <c r="K672" s="37"/>
      <c r="L672" s="21"/>
    </row>
    <row r="673" spans="1:12" ht="13.5" x14ac:dyDescent="0.2">
      <c r="A673" s="13" t="s">
        <v>678</v>
      </c>
      <c r="B673" s="2" t="s">
        <v>679</v>
      </c>
      <c r="C673" s="3"/>
      <c r="D673" s="15">
        <v>2010</v>
      </c>
      <c r="E673" s="15">
        <v>0</v>
      </c>
      <c r="F673" s="15">
        <v>740</v>
      </c>
      <c r="G673" s="15">
        <f>SUM(G669:G672)</f>
        <v>945.89</v>
      </c>
      <c r="H673" s="15">
        <f>SUM(H669:H672)</f>
        <v>0</v>
      </c>
      <c r="J673" s="31"/>
      <c r="K673" s="37"/>
      <c r="L673" s="21"/>
    </row>
    <row r="674" spans="1:12" ht="13.5" x14ac:dyDescent="0.2">
      <c r="A674" s="13" t="s">
        <v>680</v>
      </c>
      <c r="B674" s="2" t="s">
        <v>681</v>
      </c>
      <c r="C674" s="3"/>
      <c r="J674" s="31"/>
      <c r="K674" s="37"/>
      <c r="L674" s="21"/>
    </row>
    <row r="675" spans="1:12" ht="13.5" x14ac:dyDescent="0.2">
      <c r="A675" s="2" t="s">
        <v>1203</v>
      </c>
      <c r="B675" s="3"/>
      <c r="C675" s="2" t="s">
        <v>17</v>
      </c>
      <c r="D675" s="14">
        <v>1300</v>
      </c>
      <c r="E675" s="14">
        <v>0</v>
      </c>
      <c r="F675" s="14">
        <v>500</v>
      </c>
      <c r="G675" s="14">
        <v>825</v>
      </c>
      <c r="H675" s="14">
        <v>0</v>
      </c>
      <c r="J675" s="31"/>
      <c r="K675" s="37"/>
      <c r="L675" s="21"/>
    </row>
    <row r="676" spans="1:12" ht="13.5" x14ac:dyDescent="0.2">
      <c r="A676" s="2" t="s">
        <v>1204</v>
      </c>
      <c r="B676" s="3"/>
      <c r="C676" s="2" t="s">
        <v>29</v>
      </c>
      <c r="D676" s="14">
        <v>90</v>
      </c>
      <c r="E676" s="14">
        <v>0</v>
      </c>
      <c r="F676" s="14">
        <v>25</v>
      </c>
      <c r="G676" s="14">
        <v>63.13</v>
      </c>
      <c r="H676" s="14">
        <v>0</v>
      </c>
      <c r="J676" s="31"/>
      <c r="K676" s="37"/>
      <c r="L676" s="21"/>
    </row>
    <row r="677" spans="1:12" ht="13.5" x14ac:dyDescent="0.2">
      <c r="A677" s="2" t="s">
        <v>1205</v>
      </c>
      <c r="B677" s="3"/>
      <c r="C677" s="2" t="s">
        <v>34</v>
      </c>
      <c r="D677" s="14">
        <v>70</v>
      </c>
      <c r="E677" s="14">
        <v>0</v>
      </c>
      <c r="F677" s="14">
        <v>45</v>
      </c>
      <c r="G677" s="14">
        <v>49.28</v>
      </c>
      <c r="H677" s="14">
        <v>0</v>
      </c>
      <c r="J677" s="31"/>
      <c r="K677" s="37"/>
      <c r="L677" s="21"/>
    </row>
    <row r="678" spans="1:12" ht="13.5" x14ac:dyDescent="0.2">
      <c r="A678" s="2" t="s">
        <v>1206</v>
      </c>
      <c r="B678" s="3"/>
      <c r="C678" s="2" t="s">
        <v>39</v>
      </c>
      <c r="D678" s="14">
        <v>250</v>
      </c>
      <c r="E678" s="14">
        <v>0</v>
      </c>
      <c r="F678" s="14">
        <v>170</v>
      </c>
      <c r="G678" s="14">
        <v>8.48</v>
      </c>
      <c r="H678" s="14">
        <v>0</v>
      </c>
      <c r="J678" s="31"/>
      <c r="K678" s="37"/>
      <c r="L678" s="21"/>
    </row>
    <row r="679" spans="1:12" ht="13.5" x14ac:dyDescent="0.2">
      <c r="A679" s="13" t="s">
        <v>680</v>
      </c>
      <c r="B679" s="2" t="s">
        <v>681</v>
      </c>
      <c r="C679" s="3"/>
      <c r="D679" s="15">
        <v>1710</v>
      </c>
      <c r="E679" s="15">
        <v>0</v>
      </c>
      <c r="F679" s="15">
        <v>740</v>
      </c>
      <c r="G679" s="15">
        <f>SUM(G675:G678)</f>
        <v>945.89</v>
      </c>
      <c r="H679" s="15">
        <f>SUM(H675:H678)</f>
        <v>0</v>
      </c>
      <c r="J679" s="31"/>
      <c r="K679" s="37"/>
      <c r="L679" s="21"/>
    </row>
    <row r="680" spans="1:12" ht="13.5" x14ac:dyDescent="0.2">
      <c r="A680" s="13" t="s">
        <v>684</v>
      </c>
      <c r="B680" s="2" t="s">
        <v>685</v>
      </c>
      <c r="C680" s="3"/>
      <c r="J680" s="31"/>
      <c r="K680" s="37"/>
      <c r="L680" s="21"/>
    </row>
    <row r="681" spans="1:12" ht="13.5" x14ac:dyDescent="0.2">
      <c r="A681" s="2" t="s">
        <v>1207</v>
      </c>
      <c r="B681" s="3"/>
      <c r="C681" s="2" t="s">
        <v>17</v>
      </c>
      <c r="D681" s="14">
        <v>19000</v>
      </c>
      <c r="E681" s="14">
        <v>0</v>
      </c>
      <c r="F681" s="14">
        <v>4000</v>
      </c>
      <c r="G681" s="14">
        <v>3850</v>
      </c>
      <c r="H681" s="14">
        <v>0</v>
      </c>
      <c r="J681" s="31"/>
      <c r="K681" s="37"/>
      <c r="L681" s="21"/>
    </row>
    <row r="682" spans="1:12" ht="13.5" x14ac:dyDescent="0.2">
      <c r="A682" s="2" t="s">
        <v>1208</v>
      </c>
      <c r="B682" s="3"/>
      <c r="C682" s="2" t="s">
        <v>29</v>
      </c>
      <c r="D682" s="14">
        <v>1400</v>
      </c>
      <c r="E682" s="14">
        <v>0</v>
      </c>
      <c r="F682" s="14">
        <v>350</v>
      </c>
      <c r="G682" s="14">
        <v>294.58</v>
      </c>
      <c r="H682" s="14">
        <v>0</v>
      </c>
      <c r="J682" s="31"/>
      <c r="K682" s="37"/>
      <c r="L682" s="21"/>
    </row>
    <row r="683" spans="1:12" ht="13.5" x14ac:dyDescent="0.2">
      <c r="A683" s="2" t="s">
        <v>1209</v>
      </c>
      <c r="B683" s="3"/>
      <c r="C683" s="2" t="s">
        <v>34</v>
      </c>
      <c r="D683" s="14">
        <v>1200</v>
      </c>
      <c r="E683" s="14">
        <v>0</v>
      </c>
      <c r="F683" s="14">
        <v>200</v>
      </c>
      <c r="G683" s="14">
        <v>230</v>
      </c>
      <c r="H683" s="14">
        <v>0</v>
      </c>
      <c r="J683" s="31"/>
      <c r="K683" s="37"/>
      <c r="L683" s="21"/>
    </row>
    <row r="684" spans="1:12" ht="13.5" x14ac:dyDescent="0.2">
      <c r="A684" s="2" t="s">
        <v>1210</v>
      </c>
      <c r="B684" s="3"/>
      <c r="C684" s="2" t="s">
        <v>39</v>
      </c>
      <c r="D684" s="14">
        <v>4000</v>
      </c>
      <c r="E684" s="14">
        <v>0</v>
      </c>
      <c r="F684" s="14">
        <v>700</v>
      </c>
      <c r="G684" s="14">
        <v>39.56</v>
      </c>
      <c r="H684" s="14">
        <v>0</v>
      </c>
      <c r="J684" s="31"/>
      <c r="K684" s="37"/>
      <c r="L684" s="21"/>
    </row>
    <row r="685" spans="1:12" ht="13.5" x14ac:dyDescent="0.2">
      <c r="A685" s="13" t="s">
        <v>684</v>
      </c>
      <c r="B685" s="2" t="s">
        <v>685</v>
      </c>
      <c r="C685" s="3"/>
      <c r="D685" s="15">
        <v>25600</v>
      </c>
      <c r="E685" s="15">
        <v>0</v>
      </c>
      <c r="F685" s="15">
        <v>5250</v>
      </c>
      <c r="G685" s="15">
        <f>SUM(G681:G684)</f>
        <v>4414.1400000000003</v>
      </c>
      <c r="H685" s="15">
        <f>SUM(H681:H684)</f>
        <v>0</v>
      </c>
      <c r="J685" s="31"/>
      <c r="K685" s="37"/>
      <c r="L685" s="21"/>
    </row>
    <row r="686" spans="1:12" ht="13.5" x14ac:dyDescent="0.2">
      <c r="A686" s="13" t="s">
        <v>688</v>
      </c>
      <c r="B686" s="2" t="s">
        <v>689</v>
      </c>
      <c r="C686" s="3"/>
      <c r="J686" s="33"/>
      <c r="K686" s="37"/>
      <c r="L686" s="21"/>
    </row>
    <row r="687" spans="1:12" ht="13.5" x14ac:dyDescent="0.2">
      <c r="A687" s="2" t="s">
        <v>690</v>
      </c>
      <c r="B687" s="3"/>
      <c r="C687" s="2" t="s">
        <v>691</v>
      </c>
      <c r="D687" s="14">
        <v>0</v>
      </c>
      <c r="E687" s="14">
        <v>0</v>
      </c>
      <c r="F687" s="14">
        <v>0</v>
      </c>
      <c r="G687" s="14">
        <v>0</v>
      </c>
      <c r="H687" s="14">
        <v>0</v>
      </c>
      <c r="J687" s="31"/>
      <c r="K687" s="37"/>
      <c r="L687" s="21"/>
    </row>
    <row r="688" spans="1:12" ht="13.5" x14ac:dyDescent="0.2">
      <c r="A688" s="13" t="s">
        <v>688</v>
      </c>
      <c r="B688" s="2" t="s">
        <v>689</v>
      </c>
      <c r="C688" s="3"/>
      <c r="D688" s="15">
        <v>0</v>
      </c>
      <c r="E688" s="15">
        <v>0</v>
      </c>
      <c r="F688" s="15">
        <v>0</v>
      </c>
      <c r="G688" s="15">
        <f>G687</f>
        <v>0</v>
      </c>
      <c r="H688" s="15">
        <f>H687</f>
        <v>0</v>
      </c>
      <c r="J688" s="31">
        <f>SUM(F688-G688)</f>
        <v>0</v>
      </c>
      <c r="K688" s="21"/>
      <c r="L688" s="21"/>
    </row>
    <row r="689" spans="1:12" ht="13.5" x14ac:dyDescent="0.2">
      <c r="A689" s="13" t="s">
        <v>692</v>
      </c>
      <c r="B689" s="2" t="s">
        <v>693</v>
      </c>
      <c r="C689" s="3"/>
      <c r="J689" s="31"/>
      <c r="K689" s="37"/>
      <c r="L689" s="21"/>
    </row>
    <row r="690" spans="1:12" ht="13.5" x14ac:dyDescent="0.2">
      <c r="A690" s="2" t="s">
        <v>1130</v>
      </c>
      <c r="B690" s="3"/>
      <c r="C690" s="2" t="s">
        <v>694</v>
      </c>
      <c r="D690" s="14">
        <v>1500</v>
      </c>
      <c r="E690" s="14">
        <v>0</v>
      </c>
      <c r="F690" s="14">
        <v>0</v>
      </c>
      <c r="G690" s="14">
        <v>0</v>
      </c>
      <c r="H690" s="14">
        <v>0</v>
      </c>
      <c r="J690" s="33"/>
      <c r="K690" s="37"/>
      <c r="L690" s="21"/>
    </row>
    <row r="691" spans="1:12" ht="13.5" x14ac:dyDescent="0.2">
      <c r="A691" s="2" t="s">
        <v>695</v>
      </c>
      <c r="B691" s="3"/>
      <c r="C691" s="2" t="s">
        <v>27</v>
      </c>
      <c r="D691" s="14">
        <v>100</v>
      </c>
      <c r="E691" s="14">
        <v>0</v>
      </c>
      <c r="F691" s="14">
        <v>0</v>
      </c>
      <c r="G691" s="14">
        <v>0</v>
      </c>
      <c r="H691" s="14">
        <v>0</v>
      </c>
      <c r="J691" s="31"/>
      <c r="K691" s="37"/>
      <c r="L691" s="21"/>
    </row>
    <row r="692" spans="1:12" ht="13.5" x14ac:dyDescent="0.2">
      <c r="A692" s="2" t="s">
        <v>696</v>
      </c>
      <c r="B692" s="3"/>
      <c r="C692" s="2" t="s">
        <v>697</v>
      </c>
      <c r="D692" s="14">
        <v>150</v>
      </c>
      <c r="E692" s="14">
        <v>0</v>
      </c>
      <c r="F692" s="14">
        <v>0</v>
      </c>
      <c r="G692" s="14">
        <v>0</v>
      </c>
      <c r="H692" s="14">
        <v>0</v>
      </c>
      <c r="J692" s="31"/>
      <c r="K692" s="37"/>
      <c r="L692" s="21"/>
    </row>
    <row r="693" spans="1:12" ht="13.5" x14ac:dyDescent="0.2">
      <c r="A693" s="2" t="s">
        <v>1123</v>
      </c>
      <c r="B693" s="3"/>
      <c r="C693" s="2" t="s">
        <v>346</v>
      </c>
      <c r="D693" s="14">
        <v>400</v>
      </c>
      <c r="E693" s="14">
        <v>0</v>
      </c>
      <c r="F693" s="14">
        <v>0</v>
      </c>
      <c r="G693" s="14">
        <v>0</v>
      </c>
      <c r="H693" s="14">
        <v>0</v>
      </c>
      <c r="J693" s="31"/>
      <c r="K693" s="37"/>
      <c r="L693" s="21"/>
    </row>
    <row r="694" spans="1:12" ht="13.5" x14ac:dyDescent="0.2">
      <c r="A694" s="13" t="s">
        <v>692</v>
      </c>
      <c r="B694" s="2" t="s">
        <v>693</v>
      </c>
      <c r="C694" s="3"/>
      <c r="D694" s="15">
        <v>2150</v>
      </c>
      <c r="E694" s="15">
        <v>0</v>
      </c>
      <c r="F694" s="15">
        <v>0</v>
      </c>
      <c r="G694" s="15">
        <f>SUM(G690:G693)</f>
        <v>0</v>
      </c>
      <c r="H694" s="15">
        <f>SUM(H690:H693)</f>
        <v>0</v>
      </c>
      <c r="J694" s="31">
        <f>SUM(F694-G694)</f>
        <v>0</v>
      </c>
      <c r="K694" s="21"/>
      <c r="L694" s="21"/>
    </row>
    <row r="695" spans="1:12" ht="13.5" x14ac:dyDescent="0.2">
      <c r="A695" s="13" t="s">
        <v>698</v>
      </c>
      <c r="B695" s="2" t="s">
        <v>699</v>
      </c>
      <c r="C695" s="3"/>
      <c r="J695" s="31"/>
      <c r="K695" s="37"/>
      <c r="L695" s="21"/>
    </row>
    <row r="696" spans="1:12" ht="13.5" x14ac:dyDescent="0.2">
      <c r="A696" s="2" t="s">
        <v>700</v>
      </c>
      <c r="B696" s="3"/>
      <c r="C696" s="2" t="s">
        <v>701</v>
      </c>
      <c r="D696" s="14">
        <v>2000</v>
      </c>
      <c r="E696" s="14">
        <v>0</v>
      </c>
      <c r="F696" s="14">
        <v>0</v>
      </c>
      <c r="G696" s="14">
        <v>0</v>
      </c>
      <c r="H696" s="14">
        <v>0</v>
      </c>
      <c r="J696" s="36"/>
      <c r="K696" s="37"/>
      <c r="L696" s="21"/>
    </row>
    <row r="697" spans="1:12" x14ac:dyDescent="0.2">
      <c r="A697" s="2" t="s">
        <v>702</v>
      </c>
      <c r="B697" s="3"/>
      <c r="C697" s="2" t="s">
        <v>111</v>
      </c>
      <c r="D697" s="14">
        <v>200</v>
      </c>
      <c r="E697" s="14">
        <v>0</v>
      </c>
      <c r="F697" s="14">
        <v>0</v>
      </c>
      <c r="G697" s="14">
        <v>0</v>
      </c>
      <c r="H697" s="14">
        <v>0</v>
      </c>
      <c r="J697" s="33"/>
      <c r="K697" s="21"/>
      <c r="L697" s="21"/>
    </row>
    <row r="698" spans="1:12" ht="13.5" x14ac:dyDescent="0.2">
      <c r="A698" s="13" t="s">
        <v>698</v>
      </c>
      <c r="B698" s="2" t="s">
        <v>699</v>
      </c>
      <c r="C698" s="3"/>
      <c r="D698" s="15">
        <v>2200</v>
      </c>
      <c r="E698" s="15">
        <v>0</v>
      </c>
      <c r="F698" s="15">
        <v>0</v>
      </c>
      <c r="G698" s="15">
        <f>SUM(G696:G697)</f>
        <v>0</v>
      </c>
      <c r="H698" s="15">
        <f>SUM(H696:H697)</f>
        <v>0</v>
      </c>
      <c r="J698" s="31">
        <f>SUM(F698-G698)</f>
        <v>0</v>
      </c>
      <c r="K698" s="37"/>
      <c r="L698" s="21"/>
    </row>
    <row r="699" spans="1:12" ht="13.5" x14ac:dyDescent="0.2">
      <c r="A699" s="13" t="s">
        <v>577</v>
      </c>
      <c r="B699" s="2" t="s">
        <v>578</v>
      </c>
      <c r="C699" s="3"/>
      <c r="D699" s="15">
        <v>498190</v>
      </c>
      <c r="E699" s="15">
        <v>408660.6</v>
      </c>
      <c r="F699" s="15">
        <v>452168</v>
      </c>
      <c r="G699" s="15">
        <f>SUM(G698,G694,G688,,G667,G661,G658,G655,G652,G649,G646,G636,G633,G617,G608,G591,G673,G679,G685,G620)</f>
        <v>430692.7</v>
      </c>
      <c r="H699" s="15">
        <f>SUM(H698,H694,H688,,H667,H661,H658,H655,H652,H649,H646,H636,H633,H617,H608,H591)</f>
        <v>458773</v>
      </c>
      <c r="J699" s="31">
        <f>SUM(F699-G699)</f>
        <v>21475.299999999988</v>
      </c>
      <c r="K699" s="37"/>
      <c r="L699" s="21"/>
    </row>
    <row r="700" spans="1:12" ht="13.5" x14ac:dyDescent="0.2">
      <c r="A700" s="2" t="s">
        <v>0</v>
      </c>
      <c r="B700" s="3"/>
      <c r="C700" s="3"/>
      <c r="D700" s="5"/>
      <c r="E700" s="5"/>
      <c r="F700" s="5"/>
      <c r="J700" s="36"/>
      <c r="K700" s="37"/>
      <c r="L700" s="21"/>
    </row>
    <row r="701" spans="1:12" ht="13.5" x14ac:dyDescent="0.2">
      <c r="A701" s="2" t="s">
        <v>2</v>
      </c>
      <c r="B701" s="3"/>
      <c r="D701" s="6"/>
      <c r="E701" s="6"/>
      <c r="F701" s="6"/>
      <c r="H701" s="3"/>
      <c r="J701" s="36"/>
      <c r="K701" s="37"/>
      <c r="L701" s="21"/>
    </row>
    <row r="702" spans="1:12" ht="13.5" x14ac:dyDescent="0.2">
      <c r="K702" s="37"/>
      <c r="L702" s="21"/>
    </row>
    <row r="703" spans="1:12" x14ac:dyDescent="0.2">
      <c r="A703" s="2" t="s">
        <v>3</v>
      </c>
      <c r="B703" s="3"/>
      <c r="C703" s="2" t="s">
        <v>4</v>
      </c>
      <c r="D703" s="7" t="s">
        <v>5</v>
      </c>
      <c r="E703" s="8" t="s">
        <v>6</v>
      </c>
      <c r="F703" s="8" t="s">
        <v>7</v>
      </c>
      <c r="G703" s="8" t="s">
        <v>8</v>
      </c>
      <c r="H703" s="10" t="s">
        <v>9</v>
      </c>
      <c r="K703" s="21"/>
      <c r="L703" s="21"/>
    </row>
    <row r="704" spans="1:12" ht="13.5" x14ac:dyDescent="0.2">
      <c r="E704" s="8" t="s">
        <v>10</v>
      </c>
      <c r="F704" s="8" t="s">
        <v>11</v>
      </c>
      <c r="G704" s="8" t="s">
        <v>12</v>
      </c>
      <c r="K704" s="37"/>
      <c r="L704" s="21"/>
    </row>
    <row r="705" spans="1:12" ht="13.5" x14ac:dyDescent="0.2">
      <c r="A705" s="11" t="s">
        <v>703</v>
      </c>
      <c r="B705" s="4" t="s">
        <v>704</v>
      </c>
      <c r="C705" s="12"/>
      <c r="K705" s="37"/>
      <c r="L705" s="21"/>
    </row>
    <row r="706" spans="1:12" ht="13.5" x14ac:dyDescent="0.2">
      <c r="A706" s="13" t="s">
        <v>15</v>
      </c>
      <c r="B706" s="2" t="s">
        <v>16</v>
      </c>
      <c r="C706" s="3"/>
      <c r="K706" s="37"/>
      <c r="L706" s="21"/>
    </row>
    <row r="707" spans="1:12" ht="13.5" x14ac:dyDescent="0.2">
      <c r="A707" s="2" t="s">
        <v>1131</v>
      </c>
      <c r="B707" s="3"/>
      <c r="C707" s="2" t="s">
        <v>705</v>
      </c>
      <c r="D707" s="14">
        <v>0</v>
      </c>
      <c r="E707" s="14">
        <v>0</v>
      </c>
      <c r="F707" s="14">
        <v>0</v>
      </c>
      <c r="G707" s="14">
        <v>0</v>
      </c>
      <c r="H707" s="14">
        <v>0</v>
      </c>
      <c r="K707" s="37"/>
      <c r="L707" s="21"/>
    </row>
    <row r="708" spans="1:12" ht="13.5" x14ac:dyDescent="0.2">
      <c r="A708" s="2" t="s">
        <v>706</v>
      </c>
      <c r="B708" s="3"/>
      <c r="C708" s="2" t="s">
        <v>34</v>
      </c>
      <c r="D708" s="14">
        <v>27485</v>
      </c>
      <c r="E708" s="14">
        <v>27484.639999999999</v>
      </c>
      <c r="F708" s="14">
        <v>29000</v>
      </c>
      <c r="G708" s="14">
        <v>4508</v>
      </c>
      <c r="H708" s="14">
        <v>5000</v>
      </c>
      <c r="K708" s="37"/>
      <c r="L708" s="21"/>
    </row>
    <row r="709" spans="1:12" ht="13.5" x14ac:dyDescent="0.2">
      <c r="A709" s="13" t="s">
        <v>15</v>
      </c>
      <c r="B709" s="2" t="s">
        <v>16</v>
      </c>
      <c r="C709" s="3"/>
      <c r="D709" s="15">
        <v>27485</v>
      </c>
      <c r="E709" s="15">
        <v>27484.639999999999</v>
      </c>
      <c r="F709" s="15">
        <v>29000</v>
      </c>
      <c r="G709" s="15">
        <f>SUM(G707:G708)</f>
        <v>4508</v>
      </c>
      <c r="H709" s="15">
        <f>SUM(H707:H708)</f>
        <v>5000</v>
      </c>
      <c r="J709" s="31">
        <f>SUM(F709-G709)</f>
        <v>24492</v>
      </c>
      <c r="K709" s="37"/>
      <c r="L709" s="21"/>
    </row>
    <row r="710" spans="1:12" x14ac:dyDescent="0.2">
      <c r="A710" s="13" t="s">
        <v>90</v>
      </c>
      <c r="B710" s="2" t="s">
        <v>91</v>
      </c>
      <c r="C710" s="3"/>
      <c r="K710" s="21"/>
      <c r="L710" s="21"/>
    </row>
    <row r="711" spans="1:12" ht="13.5" x14ac:dyDescent="0.2">
      <c r="A711" s="2" t="s">
        <v>707</v>
      </c>
      <c r="B711" s="3"/>
      <c r="C711" s="2" t="s">
        <v>32</v>
      </c>
      <c r="D711" s="14">
        <v>8353</v>
      </c>
      <c r="E711" s="14">
        <v>8352.84</v>
      </c>
      <c r="F711" s="14">
        <v>9500</v>
      </c>
      <c r="G711" s="14">
        <v>0</v>
      </c>
      <c r="H711" s="14">
        <v>1000</v>
      </c>
      <c r="K711" s="37"/>
      <c r="L711" s="21"/>
    </row>
    <row r="712" spans="1:12" ht="13.5" x14ac:dyDescent="0.2">
      <c r="A712" s="13" t="s">
        <v>90</v>
      </c>
      <c r="B712" s="2" t="s">
        <v>91</v>
      </c>
      <c r="C712" s="3"/>
      <c r="D712" s="15">
        <v>8353</v>
      </c>
      <c r="E712" s="15">
        <v>8352.84</v>
      </c>
      <c r="F712" s="15">
        <v>9500</v>
      </c>
      <c r="G712" s="15">
        <f>G711</f>
        <v>0</v>
      </c>
      <c r="H712" s="15">
        <f>H711</f>
        <v>1000</v>
      </c>
      <c r="J712" s="31">
        <f>SUM(F712-G712)</f>
        <v>9500</v>
      </c>
      <c r="K712" s="37"/>
      <c r="L712" s="21"/>
    </row>
    <row r="713" spans="1:12" x14ac:dyDescent="0.2">
      <c r="A713" s="13" t="s">
        <v>133</v>
      </c>
      <c r="B713" s="2" t="s">
        <v>134</v>
      </c>
      <c r="C713" s="3"/>
      <c r="K713" s="21"/>
      <c r="L713" s="21"/>
    </row>
    <row r="714" spans="1:12" ht="13.5" x14ac:dyDescent="0.2">
      <c r="A714" s="2" t="s">
        <v>1132</v>
      </c>
      <c r="B714" s="3"/>
      <c r="C714" s="2" t="s">
        <v>705</v>
      </c>
      <c r="D714" s="14">
        <v>0</v>
      </c>
      <c r="E714" s="14">
        <v>0</v>
      </c>
      <c r="F714" s="14">
        <v>0</v>
      </c>
      <c r="G714" s="14">
        <v>0</v>
      </c>
      <c r="H714" s="14">
        <v>0</v>
      </c>
      <c r="K714" s="37"/>
      <c r="L714" s="21"/>
    </row>
    <row r="715" spans="1:12" ht="13.5" x14ac:dyDescent="0.2">
      <c r="A715" s="2" t="s">
        <v>708</v>
      </c>
      <c r="B715" s="3"/>
      <c r="C715" s="2" t="s">
        <v>34</v>
      </c>
      <c r="D715" s="14">
        <v>37504</v>
      </c>
      <c r="E715" s="14">
        <v>37503.03</v>
      </c>
      <c r="F715" s="14">
        <v>38000</v>
      </c>
      <c r="G715" s="14">
        <v>19011</v>
      </c>
      <c r="H715" s="14">
        <v>11471</v>
      </c>
      <c r="K715" s="37"/>
      <c r="L715" s="21"/>
    </row>
    <row r="716" spans="1:12" ht="13.5" x14ac:dyDescent="0.2">
      <c r="A716" s="13" t="s">
        <v>133</v>
      </c>
      <c r="B716" s="2" t="s">
        <v>134</v>
      </c>
      <c r="C716" s="3"/>
      <c r="D716" s="15">
        <v>37504</v>
      </c>
      <c r="E716" s="15">
        <v>37503.03</v>
      </c>
      <c r="F716" s="15">
        <v>38000</v>
      </c>
      <c r="G716" s="15">
        <f>SUM(G714:G715)</f>
        <v>19011</v>
      </c>
      <c r="H716" s="15">
        <f>SUM(H714:H715)</f>
        <v>11471</v>
      </c>
      <c r="J716" s="31">
        <f>SUM(F716-G716)</f>
        <v>18989</v>
      </c>
      <c r="K716" s="37"/>
      <c r="L716" s="21"/>
    </row>
    <row r="717" spans="1:12" x14ac:dyDescent="0.2">
      <c r="A717" s="13" t="s">
        <v>168</v>
      </c>
      <c r="B717" s="2" t="s">
        <v>169</v>
      </c>
      <c r="C717" s="3"/>
      <c r="K717" s="21"/>
      <c r="L717" s="21"/>
    </row>
    <row r="718" spans="1:12" ht="13.5" x14ac:dyDescent="0.2">
      <c r="A718" s="2" t="s">
        <v>709</v>
      </c>
      <c r="B718" s="3"/>
      <c r="C718" s="2" t="s">
        <v>32</v>
      </c>
      <c r="D718" s="14">
        <v>2100</v>
      </c>
      <c r="E718" s="14">
        <v>2000</v>
      </c>
      <c r="F718" s="14">
        <v>2000</v>
      </c>
      <c r="G718" s="14">
        <v>2277</v>
      </c>
      <c r="H718" s="14">
        <v>0</v>
      </c>
      <c r="K718" s="37"/>
      <c r="L718" s="21"/>
    </row>
    <row r="719" spans="1:12" ht="13.5" x14ac:dyDescent="0.2">
      <c r="A719" s="13" t="s">
        <v>168</v>
      </c>
      <c r="B719" s="2" t="s">
        <v>169</v>
      </c>
      <c r="C719" s="3"/>
      <c r="D719" s="15">
        <v>2100</v>
      </c>
      <c r="E719" s="15">
        <v>2000</v>
      </c>
      <c r="F719" s="15">
        <v>2000</v>
      </c>
      <c r="G719" s="15">
        <f>G718</f>
        <v>2277</v>
      </c>
      <c r="H719" s="15">
        <f>H718</f>
        <v>0</v>
      </c>
      <c r="J719" s="31">
        <f>SUM(F719-G719)</f>
        <v>-277</v>
      </c>
      <c r="K719" s="37"/>
      <c r="L719" s="21"/>
    </row>
    <row r="720" spans="1:12" x14ac:dyDescent="0.2">
      <c r="A720" s="13" t="s">
        <v>194</v>
      </c>
      <c r="B720" s="2" t="s">
        <v>195</v>
      </c>
      <c r="C720" s="3"/>
      <c r="K720" s="21"/>
      <c r="L720" s="21"/>
    </row>
    <row r="721" spans="1:12" ht="13.5" x14ac:dyDescent="0.2">
      <c r="A721" s="2" t="s">
        <v>710</v>
      </c>
      <c r="B721" s="3"/>
      <c r="C721" s="2" t="s">
        <v>34</v>
      </c>
      <c r="D721" s="14">
        <v>2224</v>
      </c>
      <c r="E721" s="14">
        <v>2223.0100000000002</v>
      </c>
      <c r="F721" s="14">
        <v>2300</v>
      </c>
      <c r="G721" s="14">
        <v>2283</v>
      </c>
      <c r="H721" s="14">
        <v>1000</v>
      </c>
      <c r="K721" s="37"/>
      <c r="L721" s="21"/>
    </row>
    <row r="722" spans="1:12" ht="13.5" x14ac:dyDescent="0.2">
      <c r="A722" s="13" t="s">
        <v>194</v>
      </c>
      <c r="B722" s="2" t="s">
        <v>195</v>
      </c>
      <c r="C722" s="3"/>
      <c r="D722" s="15">
        <v>2224</v>
      </c>
      <c r="E722" s="15">
        <v>2223.0100000000002</v>
      </c>
      <c r="F722" s="15">
        <v>2300</v>
      </c>
      <c r="G722" s="15">
        <f>G721</f>
        <v>2283</v>
      </c>
      <c r="H722" s="15">
        <f>H721</f>
        <v>1000</v>
      </c>
      <c r="J722" s="31">
        <f>SUM(F722-G722)</f>
        <v>17</v>
      </c>
      <c r="K722" s="37"/>
      <c r="L722" s="21"/>
    </row>
    <row r="723" spans="1:12" x14ac:dyDescent="0.2">
      <c r="A723" s="13" t="s">
        <v>206</v>
      </c>
      <c r="B723" s="2" t="s">
        <v>207</v>
      </c>
      <c r="C723" s="3"/>
      <c r="K723" s="21"/>
      <c r="L723" s="21"/>
    </row>
    <row r="724" spans="1:12" ht="13.5" x14ac:dyDescent="0.2">
      <c r="A724" s="2" t="s">
        <v>711</v>
      </c>
      <c r="B724" s="3"/>
      <c r="C724" s="2" t="s">
        <v>34</v>
      </c>
      <c r="D724" s="14">
        <v>610</v>
      </c>
      <c r="E724" s="14">
        <v>608.98</v>
      </c>
      <c r="F724" s="14">
        <v>700</v>
      </c>
      <c r="G724" s="14">
        <v>100</v>
      </c>
      <c r="H724" s="14">
        <v>0</v>
      </c>
      <c r="K724" s="37"/>
      <c r="L724" s="21"/>
    </row>
    <row r="725" spans="1:12" ht="13.5" x14ac:dyDescent="0.2">
      <c r="A725" s="13" t="s">
        <v>206</v>
      </c>
      <c r="B725" s="2" t="s">
        <v>207</v>
      </c>
      <c r="C725" s="3"/>
      <c r="D725" s="15">
        <v>610</v>
      </c>
      <c r="E725" s="15">
        <v>608.98</v>
      </c>
      <c r="F725" s="15">
        <v>700</v>
      </c>
      <c r="G725" s="15">
        <f>G724</f>
        <v>100</v>
      </c>
      <c r="H725" s="15">
        <f>H724</f>
        <v>0</v>
      </c>
      <c r="J725" s="31">
        <f>SUM(F725-G725)</f>
        <v>600</v>
      </c>
      <c r="K725" s="37"/>
      <c r="L725" s="21"/>
    </row>
    <row r="726" spans="1:12" x14ac:dyDescent="0.2">
      <c r="A726" s="13" t="s">
        <v>249</v>
      </c>
      <c r="B726" s="2" t="s">
        <v>250</v>
      </c>
      <c r="C726" s="3"/>
      <c r="K726" s="21"/>
      <c r="L726" s="21"/>
    </row>
    <row r="727" spans="1:12" ht="13.5" x14ac:dyDescent="0.2">
      <c r="A727" s="2" t="s">
        <v>712</v>
      </c>
      <c r="B727" s="3"/>
      <c r="C727" s="2" t="s">
        <v>34</v>
      </c>
      <c r="D727" s="14">
        <v>3000</v>
      </c>
      <c r="E727" s="14">
        <v>2921.17</v>
      </c>
      <c r="F727" s="14">
        <v>3000</v>
      </c>
      <c r="G727" s="14">
        <v>2000</v>
      </c>
      <c r="H727" s="14">
        <v>1000</v>
      </c>
      <c r="K727" s="37"/>
      <c r="L727" s="21"/>
    </row>
    <row r="728" spans="1:12" ht="13.5" x14ac:dyDescent="0.2">
      <c r="A728" s="13" t="s">
        <v>249</v>
      </c>
      <c r="B728" s="2" t="s">
        <v>250</v>
      </c>
      <c r="C728" s="3"/>
      <c r="D728" s="15">
        <v>3000</v>
      </c>
      <c r="E728" s="15">
        <v>2921.17</v>
      </c>
      <c r="F728" s="15">
        <v>3000</v>
      </c>
      <c r="G728" s="15">
        <f>G727</f>
        <v>2000</v>
      </c>
      <c r="H728" s="15">
        <f>H727</f>
        <v>1000</v>
      </c>
      <c r="J728" s="31">
        <f>SUM(F728-G728)</f>
        <v>1000</v>
      </c>
      <c r="K728" s="37"/>
      <c r="L728" s="21"/>
    </row>
    <row r="729" spans="1:12" x14ac:dyDescent="0.2">
      <c r="A729" s="13" t="s">
        <v>284</v>
      </c>
      <c r="B729" s="2" t="s">
        <v>285</v>
      </c>
      <c r="C729" s="3"/>
      <c r="K729" s="21"/>
      <c r="L729" s="21"/>
    </row>
    <row r="730" spans="1:12" ht="13.5" x14ac:dyDescent="0.2">
      <c r="A730" s="2" t="s">
        <v>713</v>
      </c>
      <c r="B730" s="3"/>
      <c r="C730" s="2" t="s">
        <v>34</v>
      </c>
      <c r="D730" s="14">
        <v>6895</v>
      </c>
      <c r="E730" s="14">
        <v>6894</v>
      </c>
      <c r="F730" s="14">
        <v>7000</v>
      </c>
      <c r="G730" s="14">
        <v>7000</v>
      </c>
      <c r="H730" s="14">
        <v>6000</v>
      </c>
      <c r="K730" s="37"/>
      <c r="L730" s="21"/>
    </row>
    <row r="731" spans="1:12" ht="13.5" x14ac:dyDescent="0.2">
      <c r="A731" s="13" t="s">
        <v>284</v>
      </c>
      <c r="B731" s="2" t="s">
        <v>285</v>
      </c>
      <c r="C731" s="3"/>
      <c r="D731" s="15">
        <v>6895</v>
      </c>
      <c r="E731" s="15">
        <v>6894</v>
      </c>
      <c r="F731" s="15">
        <v>7000</v>
      </c>
      <c r="G731" s="15">
        <f>G730</f>
        <v>7000</v>
      </c>
      <c r="H731" s="15">
        <f>H730</f>
        <v>6000</v>
      </c>
      <c r="J731" s="31">
        <f>SUM(F731-G731)</f>
        <v>0</v>
      </c>
      <c r="K731" s="37"/>
      <c r="L731" s="21"/>
    </row>
    <row r="732" spans="1:12" x14ac:dyDescent="0.2">
      <c r="A732" s="13" t="s">
        <v>306</v>
      </c>
      <c r="B732" s="2" t="s">
        <v>307</v>
      </c>
      <c r="C732" s="3"/>
      <c r="K732" s="21"/>
      <c r="L732" s="21"/>
    </row>
    <row r="733" spans="1:12" ht="13.5" x14ac:dyDescent="0.2">
      <c r="A733" s="2" t="s">
        <v>714</v>
      </c>
      <c r="B733" s="3"/>
      <c r="C733" s="2" t="s">
        <v>34</v>
      </c>
      <c r="D733" s="14">
        <v>5500</v>
      </c>
      <c r="E733" s="14">
        <v>5314.56</v>
      </c>
      <c r="F733" s="14">
        <v>6000</v>
      </c>
      <c r="G733" s="14">
        <v>5363</v>
      </c>
      <c r="H733" s="14">
        <v>4000</v>
      </c>
      <c r="K733" s="37"/>
      <c r="L733" s="21"/>
    </row>
    <row r="734" spans="1:12" ht="13.5" x14ac:dyDescent="0.2">
      <c r="A734" s="13" t="s">
        <v>306</v>
      </c>
      <c r="B734" s="2" t="s">
        <v>307</v>
      </c>
      <c r="C734" s="3"/>
      <c r="D734" s="15">
        <v>5500</v>
      </c>
      <c r="E734" s="15">
        <v>5314.56</v>
      </c>
      <c r="F734" s="15">
        <v>6000</v>
      </c>
      <c r="G734" s="15">
        <f>G733</f>
        <v>5363</v>
      </c>
      <c r="H734" s="15">
        <f>H733</f>
        <v>4000</v>
      </c>
      <c r="J734" s="31">
        <f>SUM(F734-G734)</f>
        <v>637</v>
      </c>
      <c r="K734" s="37"/>
      <c r="L734" s="21"/>
    </row>
    <row r="735" spans="1:12" x14ac:dyDescent="0.2">
      <c r="A735" s="13" t="s">
        <v>324</v>
      </c>
      <c r="B735" s="2" t="s">
        <v>325</v>
      </c>
      <c r="C735" s="3"/>
      <c r="K735" s="21"/>
      <c r="L735" s="21"/>
    </row>
    <row r="736" spans="1:12" ht="13.5" x14ac:dyDescent="0.2">
      <c r="A736" s="2" t="s">
        <v>715</v>
      </c>
      <c r="B736" s="3"/>
      <c r="C736" s="2" t="s">
        <v>34</v>
      </c>
      <c r="D736" s="14">
        <v>3000</v>
      </c>
      <c r="E736" s="14">
        <v>2964</v>
      </c>
      <c r="F736" s="14">
        <v>3000</v>
      </c>
      <c r="G736" s="14">
        <v>2000</v>
      </c>
      <c r="H736" s="14">
        <v>1000</v>
      </c>
      <c r="K736" s="37"/>
      <c r="L736" s="21"/>
    </row>
    <row r="737" spans="1:12" ht="13.5" x14ac:dyDescent="0.2">
      <c r="A737" s="13" t="s">
        <v>324</v>
      </c>
      <c r="B737" s="2" t="s">
        <v>325</v>
      </c>
      <c r="C737" s="3"/>
      <c r="D737" s="15">
        <v>3000</v>
      </c>
      <c r="E737" s="15">
        <v>2964</v>
      </c>
      <c r="F737" s="15">
        <v>3000</v>
      </c>
      <c r="G737" s="15">
        <f>G736</f>
        <v>2000</v>
      </c>
      <c r="H737" s="15">
        <f>H736</f>
        <v>1000</v>
      </c>
      <c r="J737" s="31">
        <f>SUM(F737-G737)</f>
        <v>1000</v>
      </c>
      <c r="K737" s="37"/>
      <c r="L737" s="21"/>
    </row>
    <row r="738" spans="1:12" x14ac:dyDescent="0.2">
      <c r="A738" s="13" t="s">
        <v>347</v>
      </c>
      <c r="B738" s="2" t="s">
        <v>348</v>
      </c>
      <c r="C738" s="3"/>
      <c r="K738" s="21"/>
      <c r="L738" s="21"/>
    </row>
    <row r="739" spans="1:12" ht="13.5" x14ac:dyDescent="0.2">
      <c r="A739" s="2" t="s">
        <v>716</v>
      </c>
      <c r="B739" s="3"/>
      <c r="C739" s="2" t="s">
        <v>34</v>
      </c>
      <c r="D739" s="14">
        <v>4800</v>
      </c>
      <c r="E739" s="14">
        <v>4421.55</v>
      </c>
      <c r="F739" s="14">
        <v>4800</v>
      </c>
      <c r="G739" s="14">
        <v>0</v>
      </c>
      <c r="H739" s="14">
        <v>0</v>
      </c>
      <c r="K739" s="37"/>
      <c r="L739" s="21"/>
    </row>
    <row r="740" spans="1:12" ht="13.5" x14ac:dyDescent="0.2">
      <c r="A740" s="13" t="s">
        <v>347</v>
      </c>
      <c r="B740" s="2" t="s">
        <v>348</v>
      </c>
      <c r="C740" s="3"/>
      <c r="D740" s="15">
        <v>4800</v>
      </c>
      <c r="E740" s="15">
        <v>4421.55</v>
      </c>
      <c r="F740" s="15">
        <v>4800</v>
      </c>
      <c r="G740" s="15">
        <f>G739</f>
        <v>0</v>
      </c>
      <c r="H740" s="15">
        <f>H739</f>
        <v>0</v>
      </c>
      <c r="J740" s="31">
        <f>SUM(F740-G740)</f>
        <v>4800</v>
      </c>
      <c r="K740" s="37"/>
      <c r="L740" s="21"/>
    </row>
    <row r="741" spans="1:12" x14ac:dyDescent="0.2">
      <c r="A741" s="13" t="s">
        <v>379</v>
      </c>
      <c r="B741" s="2" t="s">
        <v>380</v>
      </c>
      <c r="C741" s="3"/>
      <c r="K741" s="21"/>
      <c r="L741" s="21"/>
    </row>
    <row r="742" spans="1:12" ht="13.5" x14ac:dyDescent="0.2">
      <c r="A742" s="2" t="s">
        <v>717</v>
      </c>
      <c r="B742" s="3"/>
      <c r="C742" s="2" t="s">
        <v>32</v>
      </c>
      <c r="D742" s="14">
        <v>800</v>
      </c>
      <c r="E742" s="14">
        <v>772.14</v>
      </c>
      <c r="F742" s="14">
        <v>800</v>
      </c>
      <c r="G742" s="14">
        <v>0</v>
      </c>
      <c r="H742" s="14">
        <v>0</v>
      </c>
      <c r="K742" s="37"/>
      <c r="L742" s="21"/>
    </row>
    <row r="743" spans="1:12" ht="13.5" x14ac:dyDescent="0.2">
      <c r="A743" s="13" t="s">
        <v>379</v>
      </c>
      <c r="B743" s="2" t="s">
        <v>380</v>
      </c>
      <c r="C743" s="3"/>
      <c r="D743" s="15">
        <v>800</v>
      </c>
      <c r="E743" s="15">
        <v>772.14</v>
      </c>
      <c r="F743" s="15">
        <v>800</v>
      </c>
      <c r="G743" s="15">
        <f>G742</f>
        <v>0</v>
      </c>
      <c r="H743" s="15">
        <f>H742</f>
        <v>0</v>
      </c>
      <c r="J743" s="31">
        <f>SUM(F743-G743)</f>
        <v>800</v>
      </c>
      <c r="K743" s="37"/>
      <c r="L743" s="21"/>
    </row>
    <row r="744" spans="1:12" x14ac:dyDescent="0.2">
      <c r="A744" s="13" t="s">
        <v>718</v>
      </c>
      <c r="B744" s="2" t="s">
        <v>719</v>
      </c>
      <c r="C744" s="3"/>
      <c r="K744" s="21"/>
      <c r="L744" s="21"/>
    </row>
    <row r="745" spans="1:12" ht="13.5" x14ac:dyDescent="0.2">
      <c r="A745" s="2" t="s">
        <v>720</v>
      </c>
      <c r="B745" s="3"/>
      <c r="C745" s="2" t="s">
        <v>719</v>
      </c>
      <c r="D745" s="14">
        <v>13290</v>
      </c>
      <c r="E745" s="14">
        <v>13290</v>
      </c>
      <c r="F745" s="14">
        <v>15200</v>
      </c>
      <c r="G745" s="14">
        <v>14550</v>
      </c>
      <c r="H745" s="14">
        <v>21000</v>
      </c>
      <c r="K745" s="37"/>
      <c r="L745" s="21"/>
    </row>
    <row r="746" spans="1:12" ht="13.5" x14ac:dyDescent="0.2">
      <c r="A746" s="2" t="s">
        <v>721</v>
      </c>
      <c r="B746" s="3"/>
      <c r="C746" s="2" t="s">
        <v>27</v>
      </c>
      <c r="D746" s="14">
        <v>0</v>
      </c>
      <c r="E746" s="14">
        <v>0</v>
      </c>
      <c r="F746" s="14">
        <v>0</v>
      </c>
      <c r="G746" s="14">
        <v>0</v>
      </c>
      <c r="H746" s="14">
        <v>0</v>
      </c>
      <c r="K746" s="37"/>
      <c r="L746" s="21"/>
    </row>
    <row r="747" spans="1:12" ht="13.5" x14ac:dyDescent="0.2">
      <c r="A747" s="2" t="s">
        <v>722</v>
      </c>
      <c r="B747" s="3"/>
      <c r="C747" s="2" t="s">
        <v>107</v>
      </c>
      <c r="D747" s="14">
        <v>0</v>
      </c>
      <c r="E747" s="14">
        <v>0</v>
      </c>
      <c r="F747" s="14">
        <v>0</v>
      </c>
      <c r="G747" s="14">
        <v>45</v>
      </c>
      <c r="H747" s="14">
        <v>0</v>
      </c>
      <c r="K747" s="37"/>
      <c r="L747" s="21"/>
    </row>
    <row r="748" spans="1:12" ht="13.5" x14ac:dyDescent="0.2">
      <c r="A748" s="2" t="s">
        <v>723</v>
      </c>
      <c r="B748" s="3"/>
      <c r="C748" s="2" t="s">
        <v>372</v>
      </c>
      <c r="D748" s="14">
        <v>0</v>
      </c>
      <c r="E748" s="14">
        <v>0</v>
      </c>
      <c r="F748" s="14">
        <v>90</v>
      </c>
      <c r="G748" s="14">
        <v>0</v>
      </c>
      <c r="H748" s="14">
        <v>0</v>
      </c>
      <c r="K748" s="37"/>
      <c r="L748" s="21"/>
    </row>
    <row r="749" spans="1:12" ht="13.5" x14ac:dyDescent="0.2">
      <c r="A749" s="13" t="s">
        <v>718</v>
      </c>
      <c r="B749" s="2" t="s">
        <v>719</v>
      </c>
      <c r="C749" s="3"/>
      <c r="D749" s="15">
        <v>13290</v>
      </c>
      <c r="E749" s="15">
        <v>13290</v>
      </c>
      <c r="F749" s="15">
        <v>15290</v>
      </c>
      <c r="G749" s="15">
        <f>SUM(G745:G748)</f>
        <v>14595</v>
      </c>
      <c r="H749" s="15">
        <f>SUM(H745:H748)</f>
        <v>21000</v>
      </c>
      <c r="J749" s="31">
        <f>SUM(F749-G749)</f>
        <v>695</v>
      </c>
      <c r="K749" s="37"/>
    </row>
    <row r="750" spans="1:12" x14ac:dyDescent="0.2">
      <c r="A750" s="13" t="s">
        <v>395</v>
      </c>
      <c r="B750" s="2" t="s">
        <v>396</v>
      </c>
      <c r="C750" s="3"/>
      <c r="K750" s="21"/>
    </row>
    <row r="751" spans="1:12" ht="13.5" x14ac:dyDescent="0.2">
      <c r="A751" s="2" t="s">
        <v>724</v>
      </c>
      <c r="B751" s="3"/>
      <c r="C751" s="2" t="s">
        <v>32</v>
      </c>
      <c r="D751" s="14">
        <v>950</v>
      </c>
      <c r="E751" s="14">
        <v>950</v>
      </c>
      <c r="F751" s="14">
        <v>400</v>
      </c>
      <c r="G751" s="14">
        <v>0</v>
      </c>
      <c r="H751" s="14">
        <v>0</v>
      </c>
      <c r="K751" s="37"/>
    </row>
    <row r="752" spans="1:12" ht="13.5" x14ac:dyDescent="0.2">
      <c r="A752" s="13" t="s">
        <v>395</v>
      </c>
      <c r="B752" s="2" t="s">
        <v>396</v>
      </c>
      <c r="C752" s="3"/>
      <c r="D752" s="15">
        <v>950</v>
      </c>
      <c r="E752" s="15">
        <v>950</v>
      </c>
      <c r="F752" s="15">
        <v>400</v>
      </c>
      <c r="G752" s="15">
        <f>G751</f>
        <v>0</v>
      </c>
      <c r="H752" s="15">
        <f>H751</f>
        <v>0</v>
      </c>
      <c r="J752" s="31">
        <f>SUM(F752-G752)</f>
        <v>400</v>
      </c>
      <c r="K752" s="37"/>
    </row>
    <row r="753" spans="1:11" x14ac:dyDescent="0.2">
      <c r="A753" s="13" t="s">
        <v>427</v>
      </c>
      <c r="B753" s="2" t="s">
        <v>428</v>
      </c>
      <c r="C753" s="3"/>
      <c r="K753" s="21"/>
    </row>
    <row r="754" spans="1:11" ht="13.5" x14ac:dyDescent="0.2">
      <c r="A754" s="2" t="s">
        <v>725</v>
      </c>
      <c r="B754" s="3"/>
      <c r="C754" s="2" t="s">
        <v>32</v>
      </c>
      <c r="D754" s="14">
        <v>800</v>
      </c>
      <c r="E754" s="14">
        <v>800</v>
      </c>
      <c r="F754" s="14">
        <v>600</v>
      </c>
      <c r="G754" s="14">
        <v>0</v>
      </c>
      <c r="H754" s="14">
        <v>0</v>
      </c>
      <c r="K754" s="37"/>
    </row>
    <row r="755" spans="1:11" ht="13.5" x14ac:dyDescent="0.2">
      <c r="A755" s="13" t="s">
        <v>427</v>
      </c>
      <c r="B755" s="2" t="s">
        <v>428</v>
      </c>
      <c r="C755" s="3"/>
      <c r="D755" s="15">
        <v>800</v>
      </c>
      <c r="E755" s="15">
        <v>800</v>
      </c>
      <c r="F755" s="15">
        <v>600</v>
      </c>
      <c r="G755" s="15">
        <f>G754</f>
        <v>0</v>
      </c>
      <c r="H755" s="15">
        <f>H754</f>
        <v>0</v>
      </c>
      <c r="J755" s="31">
        <f>SUM(F755-G755)</f>
        <v>600</v>
      </c>
      <c r="K755" s="37"/>
    </row>
    <row r="756" spans="1:11" x14ac:dyDescent="0.2">
      <c r="A756" s="13" t="s">
        <v>457</v>
      </c>
      <c r="B756" s="2" t="s">
        <v>458</v>
      </c>
      <c r="C756" s="3"/>
      <c r="K756" s="21"/>
    </row>
    <row r="757" spans="1:11" ht="13.5" x14ac:dyDescent="0.2">
      <c r="A757" s="2" t="s">
        <v>726</v>
      </c>
      <c r="B757" s="3"/>
      <c r="C757" s="2" t="s">
        <v>32</v>
      </c>
      <c r="D757" s="14">
        <v>375</v>
      </c>
      <c r="E757" s="14">
        <v>375</v>
      </c>
      <c r="F757" s="14">
        <v>400</v>
      </c>
      <c r="G757" s="14">
        <v>0</v>
      </c>
      <c r="H757" s="14">
        <v>0</v>
      </c>
      <c r="K757" s="37"/>
    </row>
    <row r="758" spans="1:11" ht="13.5" x14ac:dyDescent="0.2">
      <c r="A758" s="13" t="s">
        <v>457</v>
      </c>
      <c r="B758" s="2" t="s">
        <v>458</v>
      </c>
      <c r="C758" s="3"/>
      <c r="D758" s="15">
        <v>375</v>
      </c>
      <c r="E758" s="15">
        <v>375</v>
      </c>
      <c r="F758" s="15">
        <v>400</v>
      </c>
      <c r="G758" s="15">
        <f>G757</f>
        <v>0</v>
      </c>
      <c r="H758" s="15">
        <f>H757</f>
        <v>0</v>
      </c>
      <c r="J758" s="31">
        <f>SUM(F758-G758)</f>
        <v>400</v>
      </c>
      <c r="K758" s="37"/>
    </row>
    <row r="759" spans="1:11" x14ac:dyDescent="0.2">
      <c r="A759" s="13" t="s">
        <v>464</v>
      </c>
      <c r="B759" s="2" t="s">
        <v>465</v>
      </c>
      <c r="C759" s="3"/>
      <c r="K759" s="21"/>
    </row>
    <row r="760" spans="1:11" ht="13.5" x14ac:dyDescent="0.2">
      <c r="A760" s="2" t="s">
        <v>727</v>
      </c>
      <c r="B760" s="3"/>
      <c r="C760" s="2" t="s">
        <v>32</v>
      </c>
      <c r="D760" s="14">
        <v>1500</v>
      </c>
      <c r="E760" s="14">
        <v>1500</v>
      </c>
      <c r="F760" s="14">
        <v>500</v>
      </c>
      <c r="G760" s="14">
        <v>0</v>
      </c>
      <c r="H760" s="14">
        <v>0</v>
      </c>
      <c r="K760" s="37"/>
    </row>
    <row r="761" spans="1:11" ht="13.5" x14ac:dyDescent="0.2">
      <c r="A761" s="13" t="s">
        <v>464</v>
      </c>
      <c r="B761" s="2" t="s">
        <v>465</v>
      </c>
      <c r="C761" s="3"/>
      <c r="D761" s="15">
        <v>1500</v>
      </c>
      <c r="E761" s="15">
        <v>1500</v>
      </c>
      <c r="F761" s="15">
        <v>500</v>
      </c>
      <c r="G761" s="15">
        <f>G760</f>
        <v>0</v>
      </c>
      <c r="H761" s="15">
        <f>H760</f>
        <v>0</v>
      </c>
      <c r="J761" s="31">
        <f>SUM(F761-G761)</f>
        <v>500</v>
      </c>
      <c r="K761" s="37"/>
    </row>
    <row r="762" spans="1:11" x14ac:dyDescent="0.2">
      <c r="A762" s="13" t="s">
        <v>483</v>
      </c>
      <c r="B762" s="2" t="s">
        <v>484</v>
      </c>
      <c r="C762" s="3"/>
      <c r="K762" s="21"/>
    </row>
    <row r="763" spans="1:11" ht="13.5" x14ac:dyDescent="0.2">
      <c r="A763" s="2" t="s">
        <v>728</v>
      </c>
      <c r="B763" s="3"/>
      <c r="C763" s="2" t="s">
        <v>484</v>
      </c>
      <c r="D763" s="14">
        <v>0</v>
      </c>
      <c r="E763" s="14">
        <v>133.46</v>
      </c>
      <c r="F763" s="14">
        <v>0</v>
      </c>
      <c r="G763" s="14">
        <v>0</v>
      </c>
      <c r="H763" s="14">
        <v>0</v>
      </c>
      <c r="K763" s="37"/>
    </row>
    <row r="764" spans="1:11" ht="13.5" x14ac:dyDescent="0.2">
      <c r="A764" s="13" t="s">
        <v>483</v>
      </c>
      <c r="B764" s="2" t="s">
        <v>484</v>
      </c>
      <c r="C764" s="3"/>
      <c r="D764" s="15">
        <v>0</v>
      </c>
      <c r="E764" s="15">
        <v>133.46</v>
      </c>
      <c r="F764" s="15">
        <v>0</v>
      </c>
      <c r="G764" s="15">
        <f>G763</f>
        <v>0</v>
      </c>
      <c r="H764" s="15">
        <f>H763</f>
        <v>0</v>
      </c>
      <c r="J764" s="31">
        <f>SUM(F764-G764)</f>
        <v>0</v>
      </c>
      <c r="K764" s="37"/>
    </row>
    <row r="765" spans="1:11" ht="13.5" x14ac:dyDescent="0.2">
      <c r="A765" s="13" t="s">
        <v>703</v>
      </c>
      <c r="B765" s="2" t="s">
        <v>704</v>
      </c>
      <c r="C765" s="3"/>
      <c r="D765" s="15">
        <v>119186</v>
      </c>
      <c r="E765" s="15">
        <v>118508.38</v>
      </c>
      <c r="F765" s="15">
        <v>123290</v>
      </c>
      <c r="G765" s="15">
        <f>SUM(G764,G761,G758,G755,G752,G749,G743,G740,G737,G734,G731,G728,G725,G722,G719,G716,G712,G709)</f>
        <v>59137</v>
      </c>
      <c r="H765" s="15">
        <f>SUM(H764,H761,H758,H755,H752,H749,H743,H740,H737,H734,H731,H728,H725,H722,H719,H716,H712,H709)</f>
        <v>51471</v>
      </c>
      <c r="J765" s="31">
        <f>SUM(F765-G765)</f>
        <v>64153</v>
      </c>
      <c r="K765" s="37"/>
    </row>
    <row r="766" spans="1:11" x14ac:dyDescent="0.2">
      <c r="A766" s="2" t="s">
        <v>0</v>
      </c>
      <c r="B766" s="3"/>
      <c r="C766" s="3"/>
      <c r="D766" s="5"/>
      <c r="E766" s="5"/>
      <c r="F766" s="5"/>
    </row>
    <row r="767" spans="1:11" x14ac:dyDescent="0.2">
      <c r="A767" s="2" t="s">
        <v>2</v>
      </c>
      <c r="B767" s="3"/>
      <c r="D767" s="6"/>
      <c r="E767" s="6"/>
      <c r="F767" s="6"/>
      <c r="H767" s="3"/>
    </row>
    <row r="769" spans="1:10" x14ac:dyDescent="0.2">
      <c r="A769" s="2" t="s">
        <v>3</v>
      </c>
      <c r="B769" s="3"/>
      <c r="C769" s="2" t="s">
        <v>4</v>
      </c>
      <c r="D769" s="7" t="s">
        <v>5</v>
      </c>
      <c r="E769" s="8" t="s">
        <v>6</v>
      </c>
      <c r="F769" s="8" t="s">
        <v>7</v>
      </c>
      <c r="G769" s="8" t="s">
        <v>8</v>
      </c>
      <c r="H769" s="10" t="s">
        <v>9</v>
      </c>
    </row>
    <row r="770" spans="1:10" x14ac:dyDescent="0.2">
      <c r="E770" s="8" t="s">
        <v>10</v>
      </c>
      <c r="F770" s="8" t="s">
        <v>11</v>
      </c>
      <c r="G770" s="8" t="s">
        <v>12</v>
      </c>
    </row>
    <row r="771" spans="1:10" x14ac:dyDescent="0.2">
      <c r="A771" s="11" t="s">
        <v>729</v>
      </c>
      <c r="B771" s="4" t="s">
        <v>730</v>
      </c>
      <c r="C771" s="12"/>
    </row>
    <row r="772" spans="1:10" x14ac:dyDescent="0.2">
      <c r="A772" s="13" t="s">
        <v>552</v>
      </c>
      <c r="B772" s="2" t="s">
        <v>553</v>
      </c>
      <c r="C772" s="3"/>
    </row>
    <row r="773" spans="1:10" x14ac:dyDescent="0.2">
      <c r="A773" s="2" t="s">
        <v>731</v>
      </c>
      <c r="B773" s="3"/>
      <c r="C773" s="2" t="s">
        <v>555</v>
      </c>
      <c r="D773" s="14">
        <v>88375</v>
      </c>
      <c r="E773" s="14">
        <v>85000</v>
      </c>
      <c r="F773" s="14">
        <v>80000</v>
      </c>
      <c r="G773" s="14">
        <v>80000</v>
      </c>
      <c r="H773" s="14">
        <v>80000</v>
      </c>
    </row>
    <row r="774" spans="1:10" x14ac:dyDescent="0.2">
      <c r="A774" s="2" t="s">
        <v>732</v>
      </c>
      <c r="B774" s="3"/>
      <c r="C774" s="2" t="s">
        <v>560</v>
      </c>
      <c r="D774" s="14">
        <v>0</v>
      </c>
      <c r="E774" s="14">
        <v>2865</v>
      </c>
      <c r="F774" s="14">
        <v>1900</v>
      </c>
      <c r="G774" s="14">
        <v>1900</v>
      </c>
      <c r="H774" s="14">
        <v>680</v>
      </c>
    </row>
    <row r="775" spans="1:10" x14ac:dyDescent="0.2">
      <c r="A775" s="2" t="s">
        <v>733</v>
      </c>
      <c r="B775" s="3"/>
      <c r="C775" s="2" t="s">
        <v>146</v>
      </c>
      <c r="D775" s="14">
        <v>0</v>
      </c>
      <c r="E775" s="14">
        <v>510</v>
      </c>
      <c r="F775" s="14">
        <v>525</v>
      </c>
      <c r="G775" s="14">
        <v>525</v>
      </c>
      <c r="H775" s="14">
        <v>500</v>
      </c>
    </row>
    <row r="776" spans="1:10" ht="13.5" x14ac:dyDescent="0.2">
      <c r="A776" s="13" t="s">
        <v>552</v>
      </c>
      <c r="B776" s="2" t="s">
        <v>553</v>
      </c>
      <c r="C776" s="3"/>
      <c r="D776" s="15">
        <v>88375</v>
      </c>
      <c r="E776" s="15">
        <v>88375</v>
      </c>
      <c r="F776" s="15">
        <v>82425</v>
      </c>
      <c r="G776" s="15">
        <v>82400</v>
      </c>
      <c r="H776" s="15">
        <f>SUM(H773:H775)</f>
        <v>81180</v>
      </c>
      <c r="J776" s="31">
        <f>SUM(F776-G776)</f>
        <v>25</v>
      </c>
    </row>
    <row r="777" spans="1:10" x14ac:dyDescent="0.2">
      <c r="A777" s="13" t="s">
        <v>483</v>
      </c>
      <c r="B777" s="2" t="s">
        <v>484</v>
      </c>
      <c r="C777" s="3"/>
    </row>
    <row r="778" spans="1:10" ht="13.5" x14ac:dyDescent="0.2">
      <c r="A778" s="2" t="s">
        <v>734</v>
      </c>
      <c r="B778" s="3"/>
      <c r="C778" s="2" t="s">
        <v>576</v>
      </c>
      <c r="D778" s="14">
        <v>0</v>
      </c>
      <c r="E778" s="14">
        <v>244.16</v>
      </c>
      <c r="F778" s="14">
        <v>0</v>
      </c>
      <c r="G778" s="14">
        <v>0</v>
      </c>
      <c r="H778" s="14">
        <v>63874.04</v>
      </c>
      <c r="J778" s="31" t="s">
        <v>1172</v>
      </c>
    </row>
    <row r="779" spans="1:10" ht="13.5" x14ac:dyDescent="0.2">
      <c r="A779" s="13" t="s">
        <v>483</v>
      </c>
      <c r="B779" s="2" t="s">
        <v>484</v>
      </c>
      <c r="C779" s="3"/>
      <c r="D779" s="15">
        <v>0</v>
      </c>
      <c r="E779" s="15">
        <v>244.16</v>
      </c>
      <c r="F779" s="15">
        <v>0</v>
      </c>
      <c r="G779" s="15">
        <v>0</v>
      </c>
      <c r="H779" s="15">
        <f>H778</f>
        <v>63874.04</v>
      </c>
      <c r="J779" s="31">
        <f>SUM(F779-G779)</f>
        <v>0</v>
      </c>
    </row>
    <row r="780" spans="1:10" ht="13.5" x14ac:dyDescent="0.2">
      <c r="A780" s="13" t="s">
        <v>729</v>
      </c>
      <c r="B780" s="2" t="s">
        <v>730</v>
      </c>
      <c r="C780" s="3"/>
      <c r="D780" s="15">
        <v>88375</v>
      </c>
      <c r="E780" s="15">
        <v>88619.16</v>
      </c>
      <c r="F780" s="15">
        <v>82425</v>
      </c>
      <c r="G780" s="15">
        <v>82400</v>
      </c>
      <c r="H780" s="15">
        <f>SUM(H779,H776)</f>
        <v>145054.04</v>
      </c>
      <c r="J780" s="31">
        <f>SUM(F780-G780)</f>
        <v>25</v>
      </c>
    </row>
    <row r="781" spans="1:10" x14ac:dyDescent="0.2">
      <c r="A781" s="2" t="s">
        <v>0</v>
      </c>
      <c r="B781" s="3"/>
      <c r="C781" s="3"/>
      <c r="D781" s="5"/>
      <c r="E781" s="5"/>
      <c r="F781" s="5"/>
    </row>
    <row r="782" spans="1:10" x14ac:dyDescent="0.2">
      <c r="A782" s="2" t="s">
        <v>2</v>
      </c>
      <c r="B782" s="3"/>
      <c r="D782" s="6"/>
      <c r="E782" s="6"/>
      <c r="F782" s="6"/>
      <c r="H782" s="3"/>
    </row>
    <row r="784" spans="1:10" x14ac:dyDescent="0.2">
      <c r="A784" s="2" t="s">
        <v>3</v>
      </c>
      <c r="B784" s="3"/>
      <c r="C784" s="2" t="s">
        <v>4</v>
      </c>
      <c r="D784" s="7" t="s">
        <v>5</v>
      </c>
      <c r="E784" s="8" t="s">
        <v>6</v>
      </c>
      <c r="F784" s="8" t="s">
        <v>7</v>
      </c>
      <c r="G784" s="8" t="s">
        <v>8</v>
      </c>
      <c r="H784" s="10" t="s">
        <v>9</v>
      </c>
    </row>
    <row r="785" spans="1:11" x14ac:dyDescent="0.2">
      <c r="E785" s="8" t="s">
        <v>10</v>
      </c>
      <c r="F785" s="8" t="s">
        <v>11</v>
      </c>
      <c r="G785" s="8" t="s">
        <v>12</v>
      </c>
      <c r="J785" s="33"/>
    </row>
    <row r="786" spans="1:11" x14ac:dyDescent="0.2">
      <c r="A786" s="11" t="s">
        <v>735</v>
      </c>
      <c r="B786" s="4" t="s">
        <v>736</v>
      </c>
      <c r="C786" s="12"/>
      <c r="J786" s="33"/>
    </row>
    <row r="787" spans="1:11" x14ac:dyDescent="0.2">
      <c r="A787" s="13" t="s">
        <v>737</v>
      </c>
      <c r="B787" s="2" t="s">
        <v>738</v>
      </c>
      <c r="C787" s="3"/>
      <c r="J787" s="33"/>
    </row>
    <row r="788" spans="1:11" ht="13.5" x14ac:dyDescent="0.2">
      <c r="A788" s="2" t="s">
        <v>1128</v>
      </c>
      <c r="B788" s="3"/>
      <c r="C788" s="2" t="s">
        <v>85</v>
      </c>
      <c r="D788" s="14">
        <v>61000</v>
      </c>
      <c r="E788" s="14">
        <v>63962.73</v>
      </c>
      <c r="F788" s="14">
        <v>62000</v>
      </c>
      <c r="G788" s="14">
        <v>66397.13</v>
      </c>
      <c r="H788" s="14">
        <v>65000</v>
      </c>
      <c r="J788" s="31"/>
      <c r="K788" s="37"/>
    </row>
    <row r="789" spans="1:11" ht="13.5" x14ac:dyDescent="0.2">
      <c r="A789" s="2" t="s">
        <v>739</v>
      </c>
      <c r="B789" s="3"/>
      <c r="C789" s="2" t="s">
        <v>21</v>
      </c>
      <c r="D789" s="14">
        <v>1500</v>
      </c>
      <c r="E789" s="14">
        <v>933.34</v>
      </c>
      <c r="F789" s="14">
        <v>1500</v>
      </c>
      <c r="G789" s="14">
        <v>1129.29</v>
      </c>
      <c r="H789" s="14">
        <v>750</v>
      </c>
      <c r="J789" s="31"/>
      <c r="K789" s="37"/>
    </row>
    <row r="790" spans="1:11" ht="13.5" x14ac:dyDescent="0.2">
      <c r="A790" s="2" t="s">
        <v>740</v>
      </c>
      <c r="B790" s="3"/>
      <c r="C790" s="2" t="s">
        <v>23</v>
      </c>
      <c r="D790" s="14">
        <v>1000</v>
      </c>
      <c r="E790" s="14">
        <v>26.56</v>
      </c>
      <c r="F790" s="14">
        <v>600</v>
      </c>
      <c r="G790" s="14">
        <v>331.25</v>
      </c>
      <c r="H790" s="14">
        <v>300</v>
      </c>
      <c r="J790" s="31"/>
      <c r="K790" s="37"/>
    </row>
    <row r="791" spans="1:11" ht="13.5" x14ac:dyDescent="0.2">
      <c r="A791" s="2" t="s">
        <v>741</v>
      </c>
      <c r="B791" s="3"/>
      <c r="C791" s="2" t="s">
        <v>27</v>
      </c>
      <c r="D791" s="14">
        <v>4860</v>
      </c>
      <c r="E791" s="14">
        <v>4826</v>
      </c>
      <c r="F791" s="14">
        <v>4905</v>
      </c>
      <c r="G791" s="14">
        <v>4891.63</v>
      </c>
      <c r="H791" s="14">
        <v>5030</v>
      </c>
      <c r="J791" s="31"/>
      <c r="K791" s="37"/>
    </row>
    <row r="792" spans="1:11" ht="13.5" x14ac:dyDescent="0.2">
      <c r="A792" s="2" t="s">
        <v>742</v>
      </c>
      <c r="B792" s="3"/>
      <c r="C792" s="2" t="s">
        <v>32</v>
      </c>
      <c r="D792" s="14">
        <v>3500</v>
      </c>
      <c r="E792" s="14">
        <v>3459.35</v>
      </c>
      <c r="F792" s="14">
        <v>3846</v>
      </c>
      <c r="G792" s="14">
        <v>3536.69</v>
      </c>
      <c r="H792" s="14">
        <v>3600</v>
      </c>
      <c r="J792" s="31"/>
      <c r="K792" s="37"/>
    </row>
    <row r="793" spans="1:11" ht="13.5" x14ac:dyDescent="0.2">
      <c r="A793" s="2" t="s">
        <v>743</v>
      </c>
      <c r="B793" s="3"/>
      <c r="C793" s="2" t="s">
        <v>89</v>
      </c>
      <c r="D793" s="14">
        <v>18684</v>
      </c>
      <c r="E793" s="14">
        <v>17293.23</v>
      </c>
      <c r="F793" s="14">
        <v>19480</v>
      </c>
      <c r="G793" s="14">
        <v>19229.62</v>
      </c>
      <c r="H793" s="14">
        <v>20000</v>
      </c>
      <c r="J793" s="31"/>
      <c r="K793" s="37"/>
    </row>
    <row r="794" spans="1:11" ht="13.5" x14ac:dyDescent="0.2">
      <c r="A794" s="2" t="s">
        <v>744</v>
      </c>
      <c r="B794" s="3"/>
      <c r="C794" s="2" t="s">
        <v>745</v>
      </c>
      <c r="D794" s="14">
        <v>1300</v>
      </c>
      <c r="E794" s="14">
        <v>1360.2</v>
      </c>
      <c r="F794" s="14">
        <v>1400</v>
      </c>
      <c r="G794" s="14">
        <v>1339.97</v>
      </c>
      <c r="H794" s="14">
        <v>1400</v>
      </c>
      <c r="J794" s="31"/>
      <c r="K794" s="37"/>
    </row>
    <row r="795" spans="1:11" ht="13.5" x14ac:dyDescent="0.2">
      <c r="A795" s="2" t="s">
        <v>746</v>
      </c>
      <c r="B795" s="3"/>
      <c r="C795" s="2" t="s">
        <v>50</v>
      </c>
      <c r="D795" s="14">
        <v>1500</v>
      </c>
      <c r="E795" s="14">
        <v>569.39</v>
      </c>
      <c r="F795" s="14">
        <v>1500</v>
      </c>
      <c r="G795" s="14">
        <v>366.43</v>
      </c>
      <c r="H795" s="14">
        <v>1000</v>
      </c>
      <c r="J795" s="31"/>
      <c r="K795" s="37"/>
    </row>
    <row r="796" spans="1:11" ht="13.5" x14ac:dyDescent="0.2">
      <c r="A796" s="2" t="s">
        <v>747</v>
      </c>
      <c r="B796" s="3"/>
      <c r="C796" s="2" t="s">
        <v>111</v>
      </c>
      <c r="D796" s="14">
        <v>200</v>
      </c>
      <c r="E796" s="14">
        <v>96.57</v>
      </c>
      <c r="F796" s="14">
        <v>200</v>
      </c>
      <c r="G796" s="14">
        <v>0</v>
      </c>
      <c r="H796" s="14">
        <v>100</v>
      </c>
      <c r="J796" s="31"/>
      <c r="K796" s="37"/>
    </row>
    <row r="797" spans="1:11" ht="13.5" x14ac:dyDescent="0.2">
      <c r="A797" s="2" t="s">
        <v>748</v>
      </c>
      <c r="B797" s="3"/>
      <c r="C797" s="2" t="s">
        <v>230</v>
      </c>
      <c r="D797" s="14">
        <v>4000</v>
      </c>
      <c r="E797" s="14">
        <v>1447.5</v>
      </c>
      <c r="F797" s="14">
        <v>2000</v>
      </c>
      <c r="G797" s="14">
        <v>1695.92</v>
      </c>
      <c r="H797" s="14">
        <v>2000</v>
      </c>
      <c r="J797" s="31"/>
      <c r="K797" s="37"/>
    </row>
    <row r="798" spans="1:11" ht="13.5" x14ac:dyDescent="0.2">
      <c r="A798" s="2" t="s">
        <v>1124</v>
      </c>
      <c r="B798" s="3"/>
      <c r="C798" s="2" t="s">
        <v>66</v>
      </c>
      <c r="D798" s="14">
        <v>2500</v>
      </c>
      <c r="E798" s="14">
        <v>1234.1300000000001</v>
      </c>
      <c r="F798" s="14">
        <v>2500</v>
      </c>
      <c r="G798" s="14">
        <v>1498.11</v>
      </c>
      <c r="H798" s="14">
        <v>1500</v>
      </c>
      <c r="J798" s="31"/>
      <c r="K798" s="37"/>
    </row>
    <row r="799" spans="1:11" ht="13.5" x14ac:dyDescent="0.2">
      <c r="A799" s="2" t="s">
        <v>1185</v>
      </c>
      <c r="B799" s="3"/>
      <c r="C799" s="2" t="s">
        <v>1186</v>
      </c>
      <c r="D799" s="14">
        <v>0</v>
      </c>
      <c r="E799" s="14">
        <v>0</v>
      </c>
      <c r="F799" s="14">
        <v>0</v>
      </c>
      <c r="G799" s="14">
        <v>0</v>
      </c>
      <c r="H799" s="14">
        <v>0</v>
      </c>
      <c r="J799" s="31"/>
      <c r="K799" s="37"/>
    </row>
    <row r="800" spans="1:11" ht="13.5" x14ac:dyDescent="0.2">
      <c r="A800" s="2" t="s">
        <v>749</v>
      </c>
      <c r="B800" s="3"/>
      <c r="C800" s="2" t="s">
        <v>750</v>
      </c>
      <c r="D800" s="14">
        <v>53000</v>
      </c>
      <c r="E800" s="14">
        <v>51336.19</v>
      </c>
      <c r="F800" s="14">
        <v>53000</v>
      </c>
      <c r="G800" s="14">
        <v>44792.77</v>
      </c>
      <c r="H800" s="14">
        <v>48000</v>
      </c>
      <c r="J800" s="31"/>
      <c r="K800" s="37"/>
    </row>
    <row r="801" spans="1:11" ht="13.5" x14ac:dyDescent="0.2">
      <c r="A801" s="2" t="s">
        <v>751</v>
      </c>
      <c r="B801" s="3"/>
      <c r="C801" s="2" t="s">
        <v>752</v>
      </c>
      <c r="D801" s="14">
        <v>10000</v>
      </c>
      <c r="E801" s="14">
        <v>10781.67</v>
      </c>
      <c r="F801" s="14">
        <v>10000</v>
      </c>
      <c r="G801" s="14">
        <v>10583.79</v>
      </c>
      <c r="H801" s="14">
        <v>11000</v>
      </c>
      <c r="J801" s="31"/>
      <c r="K801" s="37"/>
    </row>
    <row r="802" spans="1:11" ht="13.5" x14ac:dyDescent="0.2">
      <c r="A802" s="2" t="s">
        <v>753</v>
      </c>
      <c r="B802" s="3"/>
      <c r="C802" s="2" t="s">
        <v>494</v>
      </c>
      <c r="D802" s="14">
        <v>200</v>
      </c>
      <c r="E802" s="14">
        <v>1075.3800000000001</v>
      </c>
      <c r="F802" s="14">
        <v>1500</v>
      </c>
      <c r="G802" s="14">
        <v>0</v>
      </c>
      <c r="H802" s="14">
        <v>1500</v>
      </c>
      <c r="J802" s="31"/>
      <c r="K802" s="37"/>
    </row>
    <row r="803" spans="1:11" ht="13.5" x14ac:dyDescent="0.2">
      <c r="A803" s="2" t="s">
        <v>754</v>
      </c>
      <c r="B803" s="3"/>
      <c r="C803" s="2" t="s">
        <v>755</v>
      </c>
      <c r="D803" s="14">
        <v>700</v>
      </c>
      <c r="E803" s="14">
        <v>1252.8399999999999</v>
      </c>
      <c r="F803" s="14">
        <v>700</v>
      </c>
      <c r="G803" s="14">
        <v>0</v>
      </c>
      <c r="H803" s="14">
        <v>1260</v>
      </c>
      <c r="J803" s="31"/>
      <c r="K803" s="37"/>
    </row>
    <row r="804" spans="1:11" ht="13.5" x14ac:dyDescent="0.2">
      <c r="A804" s="13" t="s">
        <v>737</v>
      </c>
      <c r="B804" s="2" t="s">
        <v>738</v>
      </c>
      <c r="C804" s="3"/>
      <c r="D804" s="15">
        <v>163944</v>
      </c>
      <c r="E804" s="15">
        <v>159655.07999999999</v>
      </c>
      <c r="F804" s="15">
        <v>165131</v>
      </c>
      <c r="G804" s="15">
        <f>SUM(G788:G803)</f>
        <v>155792.6</v>
      </c>
      <c r="H804" s="15">
        <f>SUM(H788:H803)</f>
        <v>162440</v>
      </c>
      <c r="J804" s="31">
        <f>SUM(F804-G804)</f>
        <v>9338.3999999999942</v>
      </c>
      <c r="K804" s="37"/>
    </row>
    <row r="805" spans="1:11" ht="13.5" x14ac:dyDescent="0.2">
      <c r="A805" s="13" t="s">
        <v>735</v>
      </c>
      <c r="B805" s="2" t="s">
        <v>736</v>
      </c>
      <c r="C805" s="3"/>
      <c r="D805" s="15">
        <v>163944</v>
      </c>
      <c r="E805" s="15">
        <v>159655.07999999999</v>
      </c>
      <c r="F805" s="15">
        <v>165131</v>
      </c>
      <c r="G805" s="15">
        <f>G804</f>
        <v>155792.6</v>
      </c>
      <c r="H805" s="15">
        <f>H804</f>
        <v>162440</v>
      </c>
      <c r="J805" s="31">
        <f>SUM(F805-G805)</f>
        <v>9338.3999999999942</v>
      </c>
      <c r="K805" s="37"/>
    </row>
    <row r="806" spans="1:11" x14ac:dyDescent="0.2">
      <c r="A806" s="2" t="s">
        <v>0</v>
      </c>
      <c r="B806" s="3"/>
      <c r="C806" s="3"/>
      <c r="D806" s="5"/>
      <c r="E806" s="5"/>
      <c r="F806" s="5"/>
      <c r="J806" s="33"/>
    </row>
    <row r="807" spans="1:11" ht="13.5" x14ac:dyDescent="0.2">
      <c r="A807" s="2" t="s">
        <v>2</v>
      </c>
      <c r="B807" s="3"/>
      <c r="D807" s="6"/>
      <c r="E807" s="6"/>
      <c r="F807" s="6"/>
      <c r="H807" s="3"/>
      <c r="J807" s="31"/>
    </row>
    <row r="808" spans="1:11" ht="13.5" x14ac:dyDescent="0.2">
      <c r="J808" s="31"/>
    </row>
    <row r="809" spans="1:11" ht="13.5" x14ac:dyDescent="0.2">
      <c r="A809" s="2" t="s">
        <v>3</v>
      </c>
      <c r="B809" s="3"/>
      <c r="C809" s="2" t="s">
        <v>4</v>
      </c>
      <c r="D809" s="7" t="s">
        <v>5</v>
      </c>
      <c r="E809" s="8" t="s">
        <v>6</v>
      </c>
      <c r="F809" s="8" t="s">
        <v>7</v>
      </c>
      <c r="G809" s="8" t="s">
        <v>8</v>
      </c>
      <c r="H809" s="10" t="s">
        <v>9</v>
      </c>
      <c r="J809" s="31"/>
    </row>
    <row r="810" spans="1:11" x14ac:dyDescent="0.2">
      <c r="E810" s="8" t="s">
        <v>10</v>
      </c>
      <c r="F810" s="8" t="s">
        <v>11</v>
      </c>
      <c r="G810" s="8" t="s">
        <v>12</v>
      </c>
      <c r="J810" s="33"/>
    </row>
    <row r="811" spans="1:11" ht="13.5" x14ac:dyDescent="0.2">
      <c r="A811" s="11" t="s">
        <v>756</v>
      </c>
      <c r="B811" s="4" t="s">
        <v>757</v>
      </c>
      <c r="C811" s="12"/>
      <c r="J811" s="31"/>
    </row>
    <row r="812" spans="1:11" ht="13.5" x14ac:dyDescent="0.2">
      <c r="A812" s="13" t="s">
        <v>758</v>
      </c>
      <c r="B812" s="2" t="s">
        <v>759</v>
      </c>
      <c r="C812" s="3"/>
      <c r="J812" s="31"/>
    </row>
    <row r="813" spans="1:11" ht="13.5" x14ac:dyDescent="0.2">
      <c r="A813" s="2" t="s">
        <v>1125</v>
      </c>
      <c r="B813" s="3"/>
      <c r="C813" s="2" t="s">
        <v>760</v>
      </c>
      <c r="D813" s="14">
        <v>6300</v>
      </c>
      <c r="E813" s="14">
        <v>-1200</v>
      </c>
      <c r="F813" s="14">
        <v>6300</v>
      </c>
      <c r="G813" s="14">
        <v>6720</v>
      </c>
      <c r="H813" s="14">
        <v>4435</v>
      </c>
      <c r="J813" s="31"/>
    </row>
    <row r="814" spans="1:11" ht="13.5" x14ac:dyDescent="0.2">
      <c r="A814" s="2" t="s">
        <v>761</v>
      </c>
      <c r="B814" s="3"/>
      <c r="C814" s="2" t="s">
        <v>29</v>
      </c>
      <c r="D814" s="14">
        <v>500</v>
      </c>
      <c r="E814" s="14">
        <v>0</v>
      </c>
      <c r="F814" s="14">
        <v>482</v>
      </c>
      <c r="G814" s="14">
        <v>514.07000000000005</v>
      </c>
      <c r="H814" s="14">
        <v>230</v>
      </c>
      <c r="J814" s="31"/>
    </row>
    <row r="815" spans="1:11" ht="13.5" x14ac:dyDescent="0.2">
      <c r="A815" s="2" t="s">
        <v>762</v>
      </c>
      <c r="B815" s="3"/>
      <c r="C815" s="2" t="s">
        <v>34</v>
      </c>
      <c r="D815" s="14">
        <v>400</v>
      </c>
      <c r="E815" s="14">
        <v>0</v>
      </c>
      <c r="F815" s="14">
        <v>378</v>
      </c>
      <c r="G815" s="14">
        <v>403.2</v>
      </c>
      <c r="H815" s="14">
        <v>235</v>
      </c>
      <c r="J815" s="31"/>
    </row>
    <row r="816" spans="1:11" ht="13.5" x14ac:dyDescent="0.2">
      <c r="A816" s="2" t="s">
        <v>763</v>
      </c>
      <c r="B816" s="3"/>
      <c r="C816" s="2" t="s">
        <v>89</v>
      </c>
      <c r="D816" s="14">
        <v>0</v>
      </c>
      <c r="E816" s="14">
        <v>-163.80000000000001</v>
      </c>
      <c r="F816" s="14">
        <v>0</v>
      </c>
      <c r="G816" s="14">
        <v>0</v>
      </c>
      <c r="H816" s="14">
        <v>0</v>
      </c>
      <c r="J816" s="31"/>
    </row>
    <row r="817" spans="1:10" ht="13.5" x14ac:dyDescent="0.2">
      <c r="A817" s="2" t="s">
        <v>764</v>
      </c>
      <c r="B817" s="3"/>
      <c r="C817" s="2" t="s">
        <v>118</v>
      </c>
      <c r="D817" s="14">
        <v>700</v>
      </c>
      <c r="E817" s="14">
        <v>1166.95</v>
      </c>
      <c r="F817" s="14">
        <v>700</v>
      </c>
      <c r="G817" s="14">
        <v>1001.95</v>
      </c>
      <c r="H817" s="14">
        <v>1000</v>
      </c>
      <c r="J817" s="31"/>
    </row>
    <row r="818" spans="1:10" ht="13.5" x14ac:dyDescent="0.2">
      <c r="A818" s="2" t="s">
        <v>1126</v>
      </c>
      <c r="B818" s="3"/>
      <c r="C818" s="2" t="s">
        <v>214</v>
      </c>
      <c r="D818" s="14">
        <v>600</v>
      </c>
      <c r="E818" s="14">
        <v>0</v>
      </c>
      <c r="F818" s="14">
        <v>500</v>
      </c>
      <c r="G818" s="14">
        <v>0</v>
      </c>
      <c r="H818" s="14">
        <v>0</v>
      </c>
      <c r="J818" s="31"/>
    </row>
    <row r="819" spans="1:10" ht="13.5" x14ac:dyDescent="0.2">
      <c r="A819" s="2" t="s">
        <v>1127</v>
      </c>
      <c r="B819" s="3"/>
      <c r="C819" s="2" t="s">
        <v>214</v>
      </c>
      <c r="D819" s="14">
        <v>600</v>
      </c>
      <c r="E819" s="14">
        <v>366.11</v>
      </c>
      <c r="F819" s="14">
        <v>600</v>
      </c>
      <c r="G819" s="14">
        <v>227.24</v>
      </c>
      <c r="H819" s="14">
        <v>600</v>
      </c>
      <c r="J819" s="31"/>
    </row>
    <row r="820" spans="1:10" ht="13.5" x14ac:dyDescent="0.2">
      <c r="A820" s="13" t="s">
        <v>758</v>
      </c>
      <c r="B820" s="2" t="s">
        <v>759</v>
      </c>
      <c r="C820" s="3"/>
      <c r="D820" s="15">
        <v>9100</v>
      </c>
      <c r="E820" s="15">
        <v>169.26</v>
      </c>
      <c r="F820" s="15">
        <v>8960</v>
      </c>
      <c r="G820" s="15">
        <f>SUM(G813:G819)</f>
        <v>8866.4599999999991</v>
      </c>
      <c r="H820" s="15">
        <f>SUM(H813:H819)</f>
        <v>6500</v>
      </c>
      <c r="J820" s="31">
        <f>SUM(F820-G820)</f>
        <v>93.540000000000873</v>
      </c>
    </row>
    <row r="821" spans="1:10" ht="13.5" x14ac:dyDescent="0.2">
      <c r="A821" s="13" t="s">
        <v>756</v>
      </c>
      <c r="B821" s="2" t="s">
        <v>757</v>
      </c>
      <c r="C821" s="3"/>
      <c r="D821" s="15">
        <v>9100</v>
      </c>
      <c r="E821" s="15">
        <v>169.26</v>
      </c>
      <c r="F821" s="15">
        <v>8960</v>
      </c>
      <c r="G821" s="15">
        <f>G820</f>
        <v>8866.4599999999991</v>
      </c>
      <c r="H821" s="15">
        <f>H820</f>
        <v>6500</v>
      </c>
      <c r="J821" s="31">
        <f>SUM(F821-G821)</f>
        <v>93.540000000000873</v>
      </c>
    </row>
    <row r="822" spans="1:10" x14ac:dyDescent="0.2">
      <c r="A822" s="2" t="s">
        <v>0</v>
      </c>
      <c r="B822" s="3"/>
      <c r="C822" s="3"/>
      <c r="D822" s="5"/>
      <c r="E822" s="5"/>
      <c r="F822" s="5"/>
    </row>
    <row r="823" spans="1:10" x14ac:dyDescent="0.2">
      <c r="A823" s="2" t="s">
        <v>2</v>
      </c>
      <c r="B823" s="3"/>
      <c r="D823" s="6"/>
      <c r="E823" s="6"/>
      <c r="F823" s="6"/>
      <c r="H823" s="3"/>
    </row>
    <row r="825" spans="1:10" x14ac:dyDescent="0.2">
      <c r="A825" s="2" t="s">
        <v>3</v>
      </c>
      <c r="B825" s="3"/>
      <c r="C825" s="2" t="s">
        <v>4</v>
      </c>
      <c r="D825" s="7" t="s">
        <v>5</v>
      </c>
      <c r="E825" s="8" t="s">
        <v>6</v>
      </c>
      <c r="F825" s="8" t="s">
        <v>7</v>
      </c>
      <c r="G825" s="8" t="s">
        <v>8</v>
      </c>
      <c r="H825" s="10" t="s">
        <v>9</v>
      </c>
    </row>
    <row r="826" spans="1:10" x14ac:dyDescent="0.2">
      <c r="E826" s="8" t="s">
        <v>10</v>
      </c>
      <c r="F826" s="8" t="s">
        <v>11</v>
      </c>
      <c r="G826" s="8" t="s">
        <v>12</v>
      </c>
    </row>
    <row r="827" spans="1:10" x14ac:dyDescent="0.2">
      <c r="A827" s="11" t="s">
        <v>765</v>
      </c>
      <c r="B827" s="4" t="s">
        <v>766</v>
      </c>
      <c r="C827" s="12"/>
    </row>
    <row r="828" spans="1:10" x14ac:dyDescent="0.2">
      <c r="A828" s="13" t="s">
        <v>767</v>
      </c>
      <c r="B828" s="2" t="s">
        <v>768</v>
      </c>
      <c r="C828" s="3"/>
    </row>
    <row r="829" spans="1:10" x14ac:dyDescent="0.2">
      <c r="A829" s="2" t="s">
        <v>769</v>
      </c>
      <c r="B829" s="3"/>
      <c r="C829" s="2" t="s">
        <v>770</v>
      </c>
      <c r="D829" s="14">
        <v>0</v>
      </c>
      <c r="E829" s="14">
        <v>94715.94</v>
      </c>
      <c r="F829" s="14">
        <v>0</v>
      </c>
      <c r="G829" s="14">
        <v>0</v>
      </c>
      <c r="H829" s="14">
        <v>0</v>
      </c>
    </row>
    <row r="830" spans="1:10" x14ac:dyDescent="0.2">
      <c r="A830" s="13" t="s">
        <v>767</v>
      </c>
      <c r="B830" s="2" t="s">
        <v>768</v>
      </c>
      <c r="C830" s="3"/>
      <c r="D830" s="15">
        <v>0</v>
      </c>
      <c r="E830" s="15">
        <v>94715.94</v>
      </c>
      <c r="F830" s="15">
        <v>0</v>
      </c>
      <c r="G830" s="15">
        <v>0</v>
      </c>
      <c r="H830" s="15">
        <v>0</v>
      </c>
    </row>
    <row r="831" spans="1:10" x14ac:dyDescent="0.2">
      <c r="A831" s="13" t="s">
        <v>771</v>
      </c>
      <c r="B831" s="2" t="s">
        <v>772</v>
      </c>
      <c r="C831" s="3"/>
    </row>
    <row r="832" spans="1:10" x14ac:dyDescent="0.2">
      <c r="A832" s="2" t="s">
        <v>773</v>
      </c>
      <c r="B832" s="3"/>
      <c r="C832" s="2" t="s">
        <v>770</v>
      </c>
      <c r="D832" s="14">
        <v>0</v>
      </c>
      <c r="E832" s="14">
        <v>20271.310000000001</v>
      </c>
      <c r="F832" s="14">
        <v>0</v>
      </c>
      <c r="G832" s="14">
        <v>0</v>
      </c>
      <c r="H832" s="14">
        <v>0</v>
      </c>
    </row>
    <row r="833" spans="1:8" x14ac:dyDescent="0.2">
      <c r="A833" s="13" t="s">
        <v>771</v>
      </c>
      <c r="B833" s="2" t="s">
        <v>772</v>
      </c>
      <c r="C833" s="3"/>
      <c r="D833" s="15">
        <v>0</v>
      </c>
      <c r="E833" s="15">
        <v>20271.310000000001</v>
      </c>
      <c r="F833" s="15">
        <v>0</v>
      </c>
      <c r="G833" s="15">
        <v>0</v>
      </c>
      <c r="H833" s="15">
        <v>0</v>
      </c>
    </row>
    <row r="834" spans="1:8" x14ac:dyDescent="0.2">
      <c r="A834" s="13" t="s">
        <v>464</v>
      </c>
      <c r="B834" s="2" t="s">
        <v>465</v>
      </c>
      <c r="C834" s="3"/>
    </row>
    <row r="835" spans="1:8" x14ac:dyDescent="0.2">
      <c r="A835" s="2" t="s">
        <v>774</v>
      </c>
      <c r="B835" s="3"/>
      <c r="C835" s="2" t="s">
        <v>770</v>
      </c>
      <c r="D835" s="14">
        <v>0</v>
      </c>
      <c r="E835" s="14">
        <v>43878.81</v>
      </c>
      <c r="F835" s="14">
        <v>0</v>
      </c>
      <c r="G835" s="14">
        <v>0</v>
      </c>
      <c r="H835" s="14">
        <v>0</v>
      </c>
    </row>
    <row r="836" spans="1:8" x14ac:dyDescent="0.2">
      <c r="A836" s="13" t="s">
        <v>464</v>
      </c>
      <c r="B836" s="2" t="s">
        <v>465</v>
      </c>
      <c r="C836" s="3"/>
      <c r="D836" s="15">
        <v>0</v>
      </c>
      <c r="E836" s="15">
        <v>43878.81</v>
      </c>
      <c r="F836" s="15">
        <v>0</v>
      </c>
      <c r="G836" s="15">
        <v>0</v>
      </c>
      <c r="H836" s="15">
        <v>0</v>
      </c>
    </row>
    <row r="837" spans="1:8" x14ac:dyDescent="0.2">
      <c r="A837" s="13" t="s">
        <v>765</v>
      </c>
      <c r="B837" s="2" t="s">
        <v>766</v>
      </c>
      <c r="C837" s="3"/>
      <c r="D837" s="15">
        <v>0</v>
      </c>
      <c r="E837" s="15">
        <v>158866.06</v>
      </c>
      <c r="F837" s="15">
        <v>0</v>
      </c>
      <c r="G837" s="15">
        <v>0</v>
      </c>
      <c r="H837" s="15">
        <v>0</v>
      </c>
    </row>
  </sheetData>
  <pageMargins left="0.25" right="0.25" top="0.25" bottom="0.25" header="0.5" footer="0.5"/>
  <pageSetup scale="86" orientation="landscape" r:id="rId1"/>
  <rowBreaks count="23" manualBreakCount="23">
    <brk id="31" max="8" man="1"/>
    <brk id="55" max="8" man="1"/>
    <brk id="100" max="8" man="1"/>
    <brk id="147" max="8" man="1"/>
    <brk id="192" max="8" man="1"/>
    <brk id="240" max="8" man="1"/>
    <brk id="280" max="8" man="1"/>
    <brk id="319" max="8" man="1"/>
    <brk id="360" max="8" man="1"/>
    <brk id="396" max="8" man="1"/>
    <brk id="431" max="8" man="1"/>
    <brk id="459" max="8" man="1"/>
    <brk id="506" max="8" man="1"/>
    <brk id="557" max="8" man="1"/>
    <brk id="591" max="8" man="1"/>
    <brk id="617" max="8" man="1"/>
    <brk id="685" max="8" man="1"/>
    <brk id="699" max="8" man="1"/>
    <brk id="744" max="8" man="1"/>
    <brk id="765" max="8" man="1"/>
    <brk id="780" max="8" man="1"/>
    <brk id="805" max="8" man="1"/>
    <brk id="82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topLeftCell="A127" zoomScaleNormal="100" workbookViewId="0">
      <selection activeCell="I158" sqref="I158"/>
    </sheetView>
  </sheetViews>
  <sheetFormatPr defaultRowHeight="12.75" x14ac:dyDescent="0.2"/>
  <cols>
    <col min="1" max="1" width="6.140625" customWidth="1"/>
    <col min="7" max="7" width="13.7109375" customWidth="1"/>
    <col min="8" max="9" width="14.7109375" customWidth="1"/>
    <col min="10" max="10" width="14.85546875" customWidth="1"/>
    <col min="11" max="11" width="18.7109375" customWidth="1"/>
    <col min="12" max="12" width="3.28515625" customWidth="1"/>
    <col min="13" max="13" width="16.5703125" customWidth="1"/>
  </cols>
  <sheetData>
    <row r="1" spans="1:13" x14ac:dyDescent="0.2">
      <c r="A1" s="2" t="s">
        <v>0</v>
      </c>
      <c r="B1" s="3"/>
      <c r="C1" s="3"/>
      <c r="D1" s="3"/>
      <c r="E1" s="4" t="s">
        <v>795</v>
      </c>
      <c r="F1" s="5"/>
      <c r="G1" s="5"/>
      <c r="H1" s="5"/>
      <c r="I1" s="5"/>
      <c r="J1" s="1"/>
      <c r="K1" s="1"/>
    </row>
    <row r="2" spans="1:13" x14ac:dyDescent="0.2">
      <c r="A2" s="2" t="s">
        <v>796</v>
      </c>
      <c r="B2" s="3"/>
      <c r="C2" s="1"/>
      <c r="D2" s="17" t="s">
        <v>797</v>
      </c>
      <c r="E2" s="9"/>
      <c r="F2" s="9"/>
      <c r="G2" s="9"/>
      <c r="H2" s="9"/>
      <c r="I2" s="9"/>
      <c r="J2" s="1"/>
      <c r="K2" s="3"/>
    </row>
    <row r="3" spans="1:13" x14ac:dyDescent="0.2">
      <c r="A3" s="1"/>
      <c r="B3" s="1"/>
      <c r="C3" s="1"/>
      <c r="D3" s="17" t="s">
        <v>778</v>
      </c>
      <c r="E3" s="9"/>
      <c r="F3" s="9"/>
      <c r="G3" s="9"/>
      <c r="H3" s="9"/>
      <c r="I3" s="9"/>
      <c r="J3" s="1"/>
      <c r="K3" s="1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x14ac:dyDescent="0.2">
      <c r="A5" s="2" t="s">
        <v>3</v>
      </c>
      <c r="B5" s="3"/>
      <c r="C5" s="2" t="s">
        <v>4</v>
      </c>
      <c r="D5" s="3"/>
      <c r="E5" s="3"/>
      <c r="F5" s="3"/>
      <c r="G5" s="8" t="s">
        <v>982</v>
      </c>
      <c r="H5" s="7" t="s">
        <v>981</v>
      </c>
      <c r="I5" s="7" t="s">
        <v>980</v>
      </c>
      <c r="J5" s="7" t="s">
        <v>979</v>
      </c>
      <c r="K5" s="10" t="s">
        <v>798</v>
      </c>
    </row>
    <row r="6" spans="1:13" x14ac:dyDescent="0.2">
      <c r="A6" s="11" t="s">
        <v>13</v>
      </c>
      <c r="B6" s="4" t="s">
        <v>14</v>
      </c>
      <c r="C6" s="12"/>
      <c r="D6" s="12"/>
      <c r="E6" s="12"/>
      <c r="F6" s="1"/>
      <c r="G6" s="1"/>
      <c r="H6" s="1"/>
      <c r="I6" s="1"/>
      <c r="J6" s="1"/>
      <c r="K6" s="1"/>
      <c r="M6" s="22"/>
    </row>
    <row r="7" spans="1:13" x14ac:dyDescent="0.2">
      <c r="A7" s="2" t="s">
        <v>799</v>
      </c>
      <c r="B7" s="3"/>
      <c r="C7" s="2" t="s">
        <v>800</v>
      </c>
      <c r="D7" s="3"/>
      <c r="E7" s="3"/>
      <c r="F7" s="3"/>
      <c r="G7" s="14">
        <v>1207623.25</v>
      </c>
      <c r="H7" s="14">
        <v>1005185.85</v>
      </c>
      <c r="I7" s="14">
        <v>1250180</v>
      </c>
      <c r="J7" s="14">
        <v>1267533.1299999999</v>
      </c>
      <c r="K7" s="14">
        <v>1394102</v>
      </c>
      <c r="M7" s="19"/>
    </row>
    <row r="8" spans="1:13" x14ac:dyDescent="0.2">
      <c r="A8" s="2" t="s">
        <v>801</v>
      </c>
      <c r="B8" s="3"/>
      <c r="C8" s="2" t="s">
        <v>802</v>
      </c>
      <c r="D8" s="3"/>
      <c r="E8" s="3"/>
      <c r="F8" s="3"/>
      <c r="G8" s="14">
        <v>5010.42</v>
      </c>
      <c r="H8" s="14">
        <v>4101.58</v>
      </c>
      <c r="I8" s="14">
        <v>6000</v>
      </c>
      <c r="J8" s="14">
        <v>5282.42</v>
      </c>
      <c r="K8" s="14">
        <v>5000</v>
      </c>
      <c r="M8" s="19"/>
    </row>
    <row r="9" spans="1:13" x14ac:dyDescent="0.2">
      <c r="A9" s="2" t="s">
        <v>803</v>
      </c>
      <c r="B9" s="3"/>
      <c r="C9" s="2" t="s">
        <v>804</v>
      </c>
      <c r="D9" s="3"/>
      <c r="E9" s="3"/>
      <c r="F9" s="3"/>
      <c r="G9" s="14">
        <v>3948.52</v>
      </c>
      <c r="H9" s="14">
        <v>757.46</v>
      </c>
      <c r="I9" s="14">
        <v>3000</v>
      </c>
      <c r="J9" s="14">
        <v>778.86</v>
      </c>
      <c r="K9" s="14">
        <v>1000</v>
      </c>
      <c r="M9" s="19"/>
    </row>
    <row r="10" spans="1:13" x14ac:dyDescent="0.2">
      <c r="A10" s="2" t="s">
        <v>805</v>
      </c>
      <c r="B10" s="3"/>
      <c r="C10" s="2" t="s">
        <v>806</v>
      </c>
      <c r="D10" s="3"/>
      <c r="E10" s="3"/>
      <c r="F10" s="3"/>
      <c r="G10" s="14">
        <v>85591.26</v>
      </c>
      <c r="H10" s="14">
        <v>67961.06</v>
      </c>
      <c r="I10" s="14">
        <v>95000</v>
      </c>
      <c r="J10" s="14">
        <v>80599.960000000006</v>
      </c>
      <c r="K10" s="14">
        <v>90000</v>
      </c>
      <c r="M10" s="19"/>
    </row>
    <row r="11" spans="1:13" x14ac:dyDescent="0.2">
      <c r="A11" s="2" t="s">
        <v>807</v>
      </c>
      <c r="B11" s="3"/>
      <c r="C11" s="2" t="s">
        <v>808</v>
      </c>
      <c r="D11" s="3"/>
      <c r="E11" s="3"/>
      <c r="F11" s="3"/>
      <c r="G11" s="14">
        <v>2460.59</v>
      </c>
      <c r="H11" s="14">
        <v>1939.5</v>
      </c>
      <c r="I11" s="14">
        <v>3000</v>
      </c>
      <c r="J11" s="14">
        <v>2468.0100000000002</v>
      </c>
      <c r="K11" s="14">
        <v>3000</v>
      </c>
      <c r="M11" s="19"/>
    </row>
    <row r="12" spans="1:13" x14ac:dyDescent="0.2">
      <c r="A12" s="2" t="s">
        <v>809</v>
      </c>
      <c r="B12" s="3"/>
      <c r="C12" s="2" t="s">
        <v>810</v>
      </c>
      <c r="D12" s="3"/>
      <c r="E12" s="3"/>
      <c r="F12" s="3"/>
      <c r="G12" s="14">
        <v>0</v>
      </c>
      <c r="H12" s="14">
        <v>0</v>
      </c>
      <c r="I12" s="14">
        <v>0</v>
      </c>
      <c r="J12" s="14">
        <v>0</v>
      </c>
      <c r="K12" s="14">
        <v>0</v>
      </c>
      <c r="M12" s="19"/>
    </row>
    <row r="13" spans="1:13" x14ac:dyDescent="0.2">
      <c r="A13" s="2" t="s">
        <v>811</v>
      </c>
      <c r="B13" s="3"/>
      <c r="C13" s="2" t="s">
        <v>812</v>
      </c>
      <c r="D13" s="3"/>
      <c r="E13" s="3"/>
      <c r="F13" s="3"/>
      <c r="G13" s="14">
        <v>296317.15999999997</v>
      </c>
      <c r="H13" s="14">
        <v>304444.28999999998</v>
      </c>
      <c r="I13" s="14">
        <v>310000</v>
      </c>
      <c r="J13" s="14">
        <v>309095.17</v>
      </c>
      <c r="K13" s="14">
        <v>368820</v>
      </c>
      <c r="M13" s="19"/>
    </row>
    <row r="14" spans="1:13" x14ac:dyDescent="0.2">
      <c r="A14" s="2" t="s">
        <v>813</v>
      </c>
      <c r="B14" s="3"/>
      <c r="C14" s="2" t="s">
        <v>814</v>
      </c>
      <c r="D14" s="3"/>
      <c r="E14" s="3"/>
      <c r="F14" s="3"/>
      <c r="G14" s="14">
        <v>0</v>
      </c>
      <c r="H14" s="14">
        <v>0</v>
      </c>
      <c r="I14" s="14">
        <v>0</v>
      </c>
      <c r="J14" s="14">
        <v>0</v>
      </c>
      <c r="K14" s="14">
        <v>0</v>
      </c>
      <c r="M14" s="19"/>
    </row>
    <row r="15" spans="1:13" x14ac:dyDescent="0.2">
      <c r="A15" s="2" t="s">
        <v>815</v>
      </c>
      <c r="B15" s="3"/>
      <c r="C15" s="2" t="s">
        <v>816</v>
      </c>
      <c r="D15" s="3"/>
      <c r="E15" s="3"/>
      <c r="F15" s="3"/>
      <c r="G15" s="14">
        <v>0</v>
      </c>
      <c r="H15" s="14">
        <v>0</v>
      </c>
      <c r="I15" s="14">
        <v>0</v>
      </c>
      <c r="J15" s="14">
        <v>0</v>
      </c>
      <c r="K15" s="14">
        <v>0</v>
      </c>
      <c r="M15" s="19"/>
    </row>
    <row r="16" spans="1:13" x14ac:dyDescent="0.2">
      <c r="A16" s="2" t="s">
        <v>817</v>
      </c>
      <c r="B16" s="3"/>
      <c r="C16" s="2" t="s">
        <v>818</v>
      </c>
      <c r="D16" s="3"/>
      <c r="E16" s="3"/>
      <c r="F16" s="3"/>
      <c r="G16" s="14">
        <v>6300</v>
      </c>
      <c r="H16" s="14">
        <v>6300</v>
      </c>
      <c r="I16" s="14">
        <v>6300</v>
      </c>
      <c r="J16" s="14">
        <v>6300</v>
      </c>
      <c r="K16" s="14">
        <v>6300</v>
      </c>
      <c r="M16" s="19"/>
    </row>
    <row r="17" spans="1:13" x14ac:dyDescent="0.2">
      <c r="A17" s="2" t="s">
        <v>819</v>
      </c>
      <c r="B17" s="3"/>
      <c r="C17" s="2" t="s">
        <v>820</v>
      </c>
      <c r="D17" s="3"/>
      <c r="E17" s="3"/>
      <c r="F17" s="3"/>
      <c r="G17" s="14">
        <v>796.8</v>
      </c>
      <c r="H17" s="14">
        <v>549.97</v>
      </c>
      <c r="I17" s="14">
        <v>600</v>
      </c>
      <c r="J17" s="14">
        <v>1549.06</v>
      </c>
      <c r="K17" s="14">
        <v>600</v>
      </c>
      <c r="M17" s="19"/>
    </row>
    <row r="18" spans="1:13" x14ac:dyDescent="0.2">
      <c r="A18" s="2" t="s">
        <v>821</v>
      </c>
      <c r="B18" s="3"/>
      <c r="C18" s="2" t="s">
        <v>822</v>
      </c>
      <c r="D18" s="3"/>
      <c r="E18" s="3"/>
      <c r="F18" s="3"/>
      <c r="G18" s="14">
        <v>18865.71</v>
      </c>
      <c r="H18" s="14">
        <v>31784.45</v>
      </c>
      <c r="I18" s="14">
        <v>34000</v>
      </c>
      <c r="J18" s="14">
        <v>20669.23</v>
      </c>
      <c r="K18" s="14">
        <v>25000</v>
      </c>
      <c r="M18" s="19"/>
    </row>
    <row r="19" spans="1:13" x14ac:dyDescent="0.2">
      <c r="A19" s="2" t="s">
        <v>823</v>
      </c>
      <c r="B19" s="3"/>
      <c r="C19" s="2" t="s">
        <v>824</v>
      </c>
      <c r="D19" s="3"/>
      <c r="E19" s="3"/>
      <c r="F19" s="3"/>
      <c r="G19" s="14">
        <v>0</v>
      </c>
      <c r="H19" s="14">
        <v>0</v>
      </c>
      <c r="I19" s="14">
        <v>0</v>
      </c>
      <c r="J19" s="14">
        <v>530</v>
      </c>
      <c r="K19" s="14">
        <v>0</v>
      </c>
      <c r="M19" s="19"/>
    </row>
    <row r="20" spans="1:13" x14ac:dyDescent="0.2">
      <c r="A20" s="2" t="s">
        <v>825</v>
      </c>
      <c r="B20" s="3"/>
      <c r="C20" s="2" t="s">
        <v>826</v>
      </c>
      <c r="D20" s="3"/>
      <c r="E20" s="3"/>
      <c r="F20" s="3"/>
      <c r="G20" s="14">
        <v>1848.69</v>
      </c>
      <c r="H20" s="14">
        <v>2423.79</v>
      </c>
      <c r="I20" s="14">
        <v>3000</v>
      </c>
      <c r="J20" s="14">
        <v>1582.46</v>
      </c>
      <c r="K20" s="14">
        <v>1500</v>
      </c>
      <c r="M20" s="19"/>
    </row>
    <row r="21" spans="1:13" x14ac:dyDescent="0.2">
      <c r="A21" s="2" t="s">
        <v>827</v>
      </c>
      <c r="B21" s="3"/>
      <c r="C21" s="2" t="s">
        <v>824</v>
      </c>
      <c r="D21" s="3"/>
      <c r="E21" s="3"/>
      <c r="F21" s="3"/>
      <c r="G21" s="14">
        <v>230</v>
      </c>
      <c r="H21" s="14">
        <v>0</v>
      </c>
      <c r="I21" s="14">
        <v>200</v>
      </c>
      <c r="J21" s="14">
        <v>0</v>
      </c>
      <c r="K21" s="14">
        <v>0</v>
      </c>
      <c r="M21" s="19"/>
    </row>
    <row r="22" spans="1:13" x14ac:dyDescent="0.2">
      <c r="A22" s="2" t="s">
        <v>828</v>
      </c>
      <c r="B22" s="3"/>
      <c r="C22" s="2" t="s">
        <v>829</v>
      </c>
      <c r="D22" s="3"/>
      <c r="E22" s="3"/>
      <c r="F22" s="3"/>
      <c r="G22" s="14">
        <v>530.72</v>
      </c>
      <c r="H22" s="14">
        <v>240</v>
      </c>
      <c r="I22" s="14">
        <v>600</v>
      </c>
      <c r="J22" s="14">
        <v>270</v>
      </c>
      <c r="K22" s="14">
        <v>500</v>
      </c>
      <c r="M22" s="19"/>
    </row>
    <row r="23" spans="1:13" x14ac:dyDescent="0.2">
      <c r="A23" s="2" t="s">
        <v>830</v>
      </c>
      <c r="B23" s="3"/>
      <c r="C23" s="2" t="s">
        <v>831</v>
      </c>
      <c r="D23" s="3"/>
      <c r="E23" s="3"/>
      <c r="F23" s="3"/>
      <c r="G23" s="14">
        <v>10600</v>
      </c>
      <c r="H23" s="14">
        <v>10600</v>
      </c>
      <c r="I23" s="14">
        <v>11000</v>
      </c>
      <c r="J23" s="14">
        <v>10600</v>
      </c>
      <c r="K23" s="14">
        <v>10600</v>
      </c>
      <c r="M23" s="19"/>
    </row>
    <row r="24" spans="1:13" x14ac:dyDescent="0.2">
      <c r="A24" s="2" t="s">
        <v>1196</v>
      </c>
      <c r="B24" s="3"/>
      <c r="C24" s="2" t="s">
        <v>1197</v>
      </c>
      <c r="D24" s="3"/>
      <c r="E24" s="3"/>
      <c r="F24" s="3"/>
      <c r="G24" s="14">
        <v>0</v>
      </c>
      <c r="H24" s="14">
        <v>0</v>
      </c>
      <c r="I24" s="14">
        <v>0</v>
      </c>
      <c r="J24" s="14">
        <v>2275.31</v>
      </c>
      <c r="K24" s="14">
        <v>4750</v>
      </c>
      <c r="M24" s="19"/>
    </row>
    <row r="25" spans="1:13" x14ac:dyDescent="0.2">
      <c r="A25" s="2" t="s">
        <v>832</v>
      </c>
      <c r="B25" s="3"/>
      <c r="C25" s="2" t="s">
        <v>833</v>
      </c>
      <c r="D25" s="3"/>
      <c r="E25" s="3"/>
      <c r="F25" s="3"/>
      <c r="G25" s="14">
        <v>0</v>
      </c>
      <c r="H25" s="14">
        <v>0</v>
      </c>
      <c r="I25" s="14">
        <v>0</v>
      </c>
      <c r="J25" s="14">
        <v>17052.63</v>
      </c>
      <c r="K25" s="14">
        <v>18655</v>
      </c>
      <c r="M25" s="19"/>
    </row>
    <row r="26" spans="1:13" x14ac:dyDescent="0.2">
      <c r="A26" s="2" t="s">
        <v>834</v>
      </c>
      <c r="B26" s="3"/>
      <c r="C26" s="2" t="s">
        <v>835</v>
      </c>
      <c r="D26" s="3"/>
      <c r="E26" s="3"/>
      <c r="F26" s="3"/>
      <c r="G26" s="14">
        <v>17067.310000000001</v>
      </c>
      <c r="H26" s="14">
        <v>4300.1400000000003</v>
      </c>
      <c r="I26" s="14">
        <v>15000</v>
      </c>
      <c r="J26" s="14">
        <v>2876.68</v>
      </c>
      <c r="K26" s="14">
        <v>4000</v>
      </c>
      <c r="M26" s="19"/>
    </row>
    <row r="27" spans="1:13" x14ac:dyDescent="0.2">
      <c r="A27" s="2" t="s">
        <v>836</v>
      </c>
      <c r="B27" s="3"/>
      <c r="C27" s="2" t="s">
        <v>82</v>
      </c>
      <c r="D27" s="3"/>
      <c r="E27" s="3"/>
      <c r="F27" s="3"/>
      <c r="G27" s="14">
        <v>11723.19</v>
      </c>
      <c r="H27" s="14">
        <v>28177.94</v>
      </c>
      <c r="I27" s="14">
        <v>15000</v>
      </c>
      <c r="J27" s="14">
        <v>87833.16</v>
      </c>
      <c r="K27" s="14">
        <v>15000</v>
      </c>
      <c r="M27" s="19"/>
    </row>
    <row r="28" spans="1:13" x14ac:dyDescent="0.2">
      <c r="A28" s="2" t="s">
        <v>837</v>
      </c>
      <c r="B28" s="3"/>
      <c r="C28" s="2" t="s">
        <v>838</v>
      </c>
      <c r="D28" s="3"/>
      <c r="E28" s="3"/>
      <c r="F28" s="3"/>
      <c r="G28" s="14">
        <v>24708.94</v>
      </c>
      <c r="H28" s="14">
        <v>28022.85</v>
      </c>
      <c r="I28" s="14">
        <v>28500</v>
      </c>
      <c r="J28" s="14">
        <v>30727.74</v>
      </c>
      <c r="K28" s="14">
        <v>28000</v>
      </c>
      <c r="M28" s="19"/>
    </row>
    <row r="29" spans="1:13" x14ac:dyDescent="0.2">
      <c r="A29" s="2" t="s">
        <v>839</v>
      </c>
      <c r="B29" s="3"/>
      <c r="C29" s="2" t="s">
        <v>840</v>
      </c>
      <c r="D29" s="3"/>
      <c r="E29" s="3"/>
      <c r="F29" s="3"/>
      <c r="G29" s="14">
        <v>0</v>
      </c>
      <c r="H29" s="14">
        <v>4470.92</v>
      </c>
      <c r="I29" s="14">
        <v>3500</v>
      </c>
      <c r="J29" s="14">
        <v>656.52</v>
      </c>
      <c r="K29" s="14">
        <v>1000</v>
      </c>
      <c r="M29" s="19"/>
    </row>
    <row r="30" spans="1:13" x14ac:dyDescent="0.2">
      <c r="A30" s="2" t="s">
        <v>841</v>
      </c>
      <c r="B30" s="3"/>
      <c r="C30" s="2" t="s">
        <v>842</v>
      </c>
      <c r="D30" s="3"/>
      <c r="E30" s="3"/>
      <c r="F30" s="3"/>
      <c r="G30" s="14">
        <v>283997</v>
      </c>
      <c r="H30" s="14">
        <v>455806</v>
      </c>
      <c r="I30" s="14">
        <v>183754</v>
      </c>
      <c r="J30" s="14">
        <v>314293</v>
      </c>
      <c r="K30" s="14">
        <v>306142</v>
      </c>
      <c r="M30" s="19"/>
    </row>
    <row r="31" spans="1:13" x14ac:dyDescent="0.2">
      <c r="A31" s="2" t="s">
        <v>843</v>
      </c>
      <c r="B31" s="3"/>
      <c r="C31" s="2" t="s">
        <v>844</v>
      </c>
      <c r="D31" s="3"/>
      <c r="E31" s="3"/>
      <c r="F31" s="3"/>
      <c r="G31" s="14">
        <v>16242.94</v>
      </c>
      <c r="H31" s="14">
        <v>18305.09</v>
      </c>
      <c r="I31" s="14">
        <v>18500</v>
      </c>
      <c r="J31" s="14">
        <v>19520.34</v>
      </c>
      <c r="K31" s="14">
        <v>20000</v>
      </c>
      <c r="M31" s="19"/>
    </row>
    <row r="32" spans="1:13" x14ac:dyDescent="0.2">
      <c r="A32" s="2" t="s">
        <v>845</v>
      </c>
      <c r="B32" s="3"/>
      <c r="C32" s="2" t="s">
        <v>846</v>
      </c>
      <c r="D32" s="3"/>
      <c r="E32" s="3"/>
      <c r="F32" s="3"/>
      <c r="G32" s="14">
        <v>122070.01</v>
      </c>
      <c r="H32" s="14">
        <v>126646.28</v>
      </c>
      <c r="I32" s="14">
        <v>130000</v>
      </c>
      <c r="J32" s="14">
        <v>118005.04</v>
      </c>
      <c r="K32" s="14">
        <v>127000</v>
      </c>
      <c r="M32" s="19"/>
    </row>
    <row r="33" spans="1:13" x14ac:dyDescent="0.2">
      <c r="A33" s="2" t="s">
        <v>847</v>
      </c>
      <c r="B33" s="3"/>
      <c r="C33" s="2" t="s">
        <v>848</v>
      </c>
      <c r="D33" s="3"/>
      <c r="E33" s="3"/>
      <c r="F33" s="3"/>
      <c r="G33" s="14">
        <v>39263.699999999997</v>
      </c>
      <c r="H33" s="14">
        <v>32232.79</v>
      </c>
      <c r="I33" s="14">
        <v>35000</v>
      </c>
      <c r="J33" s="14">
        <v>34971.15</v>
      </c>
      <c r="K33" s="14">
        <v>35000</v>
      </c>
      <c r="M33" s="19"/>
    </row>
    <row r="34" spans="1:13" x14ac:dyDescent="0.2">
      <c r="A34" s="2" t="s">
        <v>849</v>
      </c>
      <c r="B34" s="3"/>
      <c r="C34" s="2" t="s">
        <v>850</v>
      </c>
      <c r="D34" s="3"/>
      <c r="E34" s="3"/>
      <c r="F34" s="3"/>
      <c r="G34" s="14">
        <v>0</v>
      </c>
      <c r="H34" s="14">
        <v>0</v>
      </c>
      <c r="I34" s="14">
        <v>0</v>
      </c>
      <c r="J34" s="14">
        <v>0</v>
      </c>
      <c r="K34" s="14">
        <v>0</v>
      </c>
      <c r="M34" s="19"/>
    </row>
    <row r="35" spans="1:13" x14ac:dyDescent="0.2">
      <c r="A35" s="2" t="s">
        <v>851</v>
      </c>
      <c r="B35" s="3"/>
      <c r="C35" s="2" t="s">
        <v>852</v>
      </c>
      <c r="D35" s="3"/>
      <c r="E35" s="3"/>
      <c r="F35" s="3"/>
      <c r="G35" s="14">
        <v>3625</v>
      </c>
      <c r="H35" s="14">
        <v>7000</v>
      </c>
      <c r="I35" s="14">
        <v>3500</v>
      </c>
      <c r="J35" s="14">
        <v>0</v>
      </c>
      <c r="K35" s="14">
        <v>3500</v>
      </c>
      <c r="M35" s="19"/>
    </row>
    <row r="36" spans="1:13" x14ac:dyDescent="0.2">
      <c r="A36" s="2" t="s">
        <v>853</v>
      </c>
      <c r="B36" s="3"/>
      <c r="C36" s="2" t="s">
        <v>854</v>
      </c>
      <c r="D36" s="3"/>
      <c r="E36" s="3"/>
      <c r="F36" s="3"/>
      <c r="G36" s="14">
        <v>0</v>
      </c>
      <c r="H36" s="14">
        <v>0</v>
      </c>
      <c r="I36" s="14">
        <v>0</v>
      </c>
      <c r="J36" s="14">
        <v>0</v>
      </c>
      <c r="K36" s="14">
        <v>0</v>
      </c>
      <c r="M36" s="19"/>
    </row>
    <row r="37" spans="1:13" x14ac:dyDescent="0.2">
      <c r="A37" s="2" t="s">
        <v>855</v>
      </c>
      <c r="B37" s="3"/>
      <c r="C37" s="2" t="s">
        <v>856</v>
      </c>
      <c r="D37" s="3"/>
      <c r="E37" s="3"/>
      <c r="F37" s="3"/>
      <c r="G37" s="14">
        <v>1187.5</v>
      </c>
      <c r="H37" s="14">
        <v>1100</v>
      </c>
      <c r="I37" s="14">
        <v>2000</v>
      </c>
      <c r="J37" s="14">
        <v>600</v>
      </c>
      <c r="K37" s="14">
        <v>500</v>
      </c>
      <c r="M37" s="19"/>
    </row>
    <row r="38" spans="1:13" x14ac:dyDescent="0.2">
      <c r="A38" s="2" t="s">
        <v>857</v>
      </c>
      <c r="B38" s="3"/>
      <c r="C38" s="2" t="s">
        <v>858</v>
      </c>
      <c r="D38" s="3"/>
      <c r="E38" s="3"/>
      <c r="F38" s="3"/>
      <c r="G38" s="14">
        <v>0</v>
      </c>
      <c r="H38" s="14">
        <v>0</v>
      </c>
      <c r="I38" s="14">
        <v>0</v>
      </c>
      <c r="J38" s="14">
        <v>0</v>
      </c>
      <c r="K38" s="14">
        <v>0</v>
      </c>
      <c r="M38" s="19"/>
    </row>
    <row r="39" spans="1:13" x14ac:dyDescent="0.2">
      <c r="A39" s="2" t="s">
        <v>859</v>
      </c>
      <c r="B39" s="3"/>
      <c r="C39" s="2" t="s">
        <v>860</v>
      </c>
      <c r="D39" s="3"/>
      <c r="E39" s="3"/>
      <c r="F39" s="3"/>
      <c r="G39" s="14">
        <v>0</v>
      </c>
      <c r="H39" s="14">
        <v>0</v>
      </c>
      <c r="I39" s="14">
        <v>0</v>
      </c>
      <c r="J39" s="14">
        <v>0</v>
      </c>
      <c r="K39" s="14">
        <v>0</v>
      </c>
      <c r="M39" s="19"/>
    </row>
    <row r="40" spans="1:13" x14ac:dyDescent="0.2">
      <c r="A40" s="2" t="s">
        <v>861</v>
      </c>
      <c r="B40" s="3"/>
      <c r="C40" s="2" t="s">
        <v>862</v>
      </c>
      <c r="D40" s="3"/>
      <c r="E40" s="3"/>
      <c r="F40" s="3"/>
      <c r="G40" s="14">
        <v>0</v>
      </c>
      <c r="H40" s="14">
        <v>0</v>
      </c>
      <c r="I40" s="14">
        <v>0</v>
      </c>
      <c r="J40" s="14">
        <v>0</v>
      </c>
      <c r="K40" s="14">
        <v>0</v>
      </c>
      <c r="M40" s="19"/>
    </row>
    <row r="41" spans="1:13" x14ac:dyDescent="0.2">
      <c r="A41" s="2" t="s">
        <v>863</v>
      </c>
      <c r="B41" s="3"/>
      <c r="C41" s="2" t="s">
        <v>173</v>
      </c>
      <c r="D41" s="3"/>
      <c r="E41" s="3"/>
      <c r="F41" s="3"/>
      <c r="G41" s="14">
        <v>33928</v>
      </c>
      <c r="H41" s="14">
        <v>43844</v>
      </c>
      <c r="I41" s="14">
        <v>45000</v>
      </c>
      <c r="J41" s="14">
        <v>34514</v>
      </c>
      <c r="K41" s="14">
        <v>45000</v>
      </c>
      <c r="M41" s="19"/>
    </row>
    <row r="42" spans="1:13" x14ac:dyDescent="0.2">
      <c r="A42" s="2" t="s">
        <v>864</v>
      </c>
      <c r="B42" s="3"/>
      <c r="C42" s="2" t="s">
        <v>865</v>
      </c>
      <c r="D42" s="3"/>
      <c r="E42" s="3"/>
      <c r="F42" s="3"/>
      <c r="G42" s="14">
        <v>29936</v>
      </c>
      <c r="H42" s="14">
        <v>30217</v>
      </c>
      <c r="I42" s="14">
        <v>30000</v>
      </c>
      <c r="J42" s="14">
        <v>27129</v>
      </c>
      <c r="K42" s="14">
        <v>30000</v>
      </c>
      <c r="M42" s="19"/>
    </row>
    <row r="43" spans="1:13" x14ac:dyDescent="0.2">
      <c r="A43" s="2" t="s">
        <v>866</v>
      </c>
      <c r="B43" s="3"/>
      <c r="C43" s="2" t="s">
        <v>867</v>
      </c>
      <c r="D43" s="3"/>
      <c r="E43" s="3"/>
      <c r="F43" s="3"/>
      <c r="G43" s="14">
        <v>0</v>
      </c>
      <c r="H43" s="14">
        <v>0</v>
      </c>
      <c r="I43" s="14">
        <v>0</v>
      </c>
      <c r="J43" s="14">
        <v>200</v>
      </c>
      <c r="K43" s="14">
        <v>0</v>
      </c>
      <c r="M43" s="19"/>
    </row>
    <row r="44" spans="1:13" x14ac:dyDescent="0.2">
      <c r="A44" s="2" t="s">
        <v>868</v>
      </c>
      <c r="B44" s="3"/>
      <c r="C44" s="2" t="s">
        <v>869</v>
      </c>
      <c r="D44" s="3"/>
      <c r="E44" s="3"/>
      <c r="F44" s="3"/>
      <c r="G44" s="14">
        <v>5482.79</v>
      </c>
      <c r="H44" s="14">
        <v>0</v>
      </c>
      <c r="I44" s="14">
        <v>3200</v>
      </c>
      <c r="J44" s="14">
        <v>0</v>
      </c>
      <c r="K44" s="14">
        <v>0</v>
      </c>
      <c r="M44" s="19"/>
    </row>
    <row r="45" spans="1:13" x14ac:dyDescent="0.2">
      <c r="A45" s="2" t="s">
        <v>870</v>
      </c>
      <c r="B45" s="3"/>
      <c r="C45" s="2" t="s">
        <v>871</v>
      </c>
      <c r="D45" s="3"/>
      <c r="E45" s="3"/>
      <c r="F45" s="3"/>
      <c r="G45" s="14">
        <v>0</v>
      </c>
      <c r="H45" s="14">
        <v>0</v>
      </c>
      <c r="I45" s="14">
        <v>0</v>
      </c>
      <c r="J45" s="14">
        <v>0</v>
      </c>
      <c r="K45" s="14">
        <v>0</v>
      </c>
      <c r="M45" s="19"/>
    </row>
    <row r="46" spans="1:13" x14ac:dyDescent="0.2">
      <c r="A46" s="2" t="s">
        <v>872</v>
      </c>
      <c r="B46" s="3"/>
      <c r="C46" s="2" t="s">
        <v>873</v>
      </c>
      <c r="D46" s="3"/>
      <c r="E46" s="3"/>
      <c r="F46" s="3"/>
      <c r="G46" s="14">
        <v>0</v>
      </c>
      <c r="H46" s="14">
        <v>0</v>
      </c>
      <c r="I46" s="14">
        <v>0</v>
      </c>
      <c r="J46" s="14">
        <v>0</v>
      </c>
      <c r="K46" s="14">
        <v>0</v>
      </c>
      <c r="M46" s="19"/>
    </row>
    <row r="47" spans="1:13" x14ac:dyDescent="0.2">
      <c r="A47" s="2" t="s">
        <v>874</v>
      </c>
      <c r="B47" s="3"/>
      <c r="C47" s="2" t="s">
        <v>875</v>
      </c>
      <c r="D47" s="3"/>
      <c r="E47" s="3"/>
      <c r="F47" s="3"/>
      <c r="G47" s="14">
        <v>0</v>
      </c>
      <c r="H47" s="14">
        <v>0</v>
      </c>
      <c r="I47" s="14">
        <v>0</v>
      </c>
      <c r="J47" s="14">
        <v>0</v>
      </c>
      <c r="K47" s="14">
        <v>0</v>
      </c>
      <c r="M47" s="19"/>
    </row>
    <row r="48" spans="1:13" x14ac:dyDescent="0.2">
      <c r="A48" s="2" t="s">
        <v>876</v>
      </c>
      <c r="B48" s="3"/>
      <c r="C48" s="2" t="s">
        <v>877</v>
      </c>
      <c r="D48" s="3"/>
      <c r="E48" s="3"/>
      <c r="F48" s="3"/>
      <c r="G48" s="14">
        <v>1615.61</v>
      </c>
      <c r="H48" s="14">
        <v>1790.52</v>
      </c>
      <c r="I48" s="14">
        <v>2000</v>
      </c>
      <c r="J48" s="14">
        <v>0</v>
      </c>
      <c r="K48" s="14">
        <v>236965</v>
      </c>
      <c r="M48" s="19"/>
    </row>
    <row r="49" spans="1:13" x14ac:dyDescent="0.2">
      <c r="A49" s="2" t="s">
        <v>878</v>
      </c>
      <c r="B49" s="3"/>
      <c r="C49" s="2" t="s">
        <v>879</v>
      </c>
      <c r="D49" s="3"/>
      <c r="E49" s="3"/>
      <c r="F49" s="3"/>
      <c r="G49" s="14">
        <v>0</v>
      </c>
      <c r="H49" s="14">
        <v>0</v>
      </c>
      <c r="I49" s="14">
        <v>0</v>
      </c>
      <c r="J49" s="14">
        <v>0</v>
      </c>
      <c r="K49" s="14">
        <v>0</v>
      </c>
      <c r="M49" s="19"/>
    </row>
    <row r="50" spans="1:13" x14ac:dyDescent="0.2">
      <c r="A50" s="13" t="s">
        <v>13</v>
      </c>
      <c r="B50" s="2" t="s">
        <v>14</v>
      </c>
      <c r="C50" s="3"/>
      <c r="D50" s="3"/>
      <c r="E50" s="3"/>
      <c r="F50" s="1"/>
      <c r="G50" s="15">
        <v>2230971.11</v>
      </c>
      <c r="H50" s="15">
        <v>2218201.48</v>
      </c>
      <c r="I50" s="15">
        <v>2237834</v>
      </c>
      <c r="J50" s="15">
        <f>SUM(J7:J49)</f>
        <v>2397912.8699999996</v>
      </c>
      <c r="K50" s="15">
        <f>SUM(K7:K49)</f>
        <v>2781934</v>
      </c>
      <c r="M50" s="19">
        <f>SUM(I50-K50)</f>
        <v>-544100</v>
      </c>
    </row>
    <row r="51" spans="1:13" x14ac:dyDescent="0.2">
      <c r="A51" s="2" t="s">
        <v>0</v>
      </c>
      <c r="B51" s="3"/>
      <c r="C51" s="3"/>
      <c r="D51" s="3"/>
      <c r="E51" s="4" t="s">
        <v>795</v>
      </c>
      <c r="F51" s="5"/>
      <c r="G51" s="5"/>
      <c r="H51" s="5"/>
      <c r="I51" s="5"/>
      <c r="J51" s="1"/>
      <c r="K51" s="1"/>
      <c r="M51" s="21"/>
    </row>
    <row r="52" spans="1:13" x14ac:dyDescent="0.2">
      <c r="A52" s="2" t="s">
        <v>796</v>
      </c>
      <c r="B52" s="3"/>
      <c r="C52" s="1"/>
      <c r="D52" s="17" t="s">
        <v>797</v>
      </c>
      <c r="E52" s="9"/>
      <c r="F52" s="9"/>
      <c r="G52" s="9"/>
      <c r="H52" s="9"/>
      <c r="I52" s="9"/>
      <c r="J52" s="1"/>
      <c r="K52" s="3"/>
      <c r="M52" s="21"/>
    </row>
    <row r="53" spans="1:13" x14ac:dyDescent="0.2">
      <c r="A53" s="1"/>
      <c r="B53" s="1"/>
      <c r="C53" s="1"/>
      <c r="D53" s="17" t="s">
        <v>778</v>
      </c>
      <c r="E53" s="9"/>
      <c r="F53" s="9"/>
      <c r="G53" s="9"/>
      <c r="H53" s="9"/>
      <c r="I53" s="9"/>
      <c r="J53" s="1"/>
      <c r="K53" s="1"/>
      <c r="M53" s="2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M54" s="23"/>
    </row>
    <row r="55" spans="1:13" x14ac:dyDescent="0.2">
      <c r="A55" s="2" t="s">
        <v>3</v>
      </c>
      <c r="B55" s="3"/>
      <c r="C55" s="2" t="s">
        <v>4</v>
      </c>
      <c r="D55" s="3"/>
      <c r="E55" s="3"/>
      <c r="F55" s="3"/>
      <c r="G55" s="8" t="s">
        <v>982</v>
      </c>
      <c r="H55" s="7" t="s">
        <v>981</v>
      </c>
      <c r="I55" s="7" t="s">
        <v>980</v>
      </c>
      <c r="J55" s="7" t="s">
        <v>979</v>
      </c>
      <c r="K55" s="10" t="s">
        <v>798</v>
      </c>
      <c r="M55" s="21"/>
    </row>
    <row r="56" spans="1:13" x14ac:dyDescent="0.2">
      <c r="A56" s="11" t="s">
        <v>486</v>
      </c>
      <c r="B56" s="4" t="s">
        <v>487</v>
      </c>
      <c r="C56" s="12"/>
      <c r="D56" s="12"/>
      <c r="E56" s="12"/>
      <c r="F56" s="1"/>
      <c r="G56" s="1"/>
      <c r="H56" s="1"/>
      <c r="I56" s="1"/>
      <c r="J56" s="1"/>
      <c r="K56" s="1"/>
      <c r="M56" s="19"/>
    </row>
    <row r="57" spans="1:13" x14ac:dyDescent="0.2">
      <c r="A57" s="2" t="s">
        <v>880</v>
      </c>
      <c r="B57" s="3"/>
      <c r="C57" s="2" t="s">
        <v>800</v>
      </c>
      <c r="D57" s="3"/>
      <c r="E57" s="3"/>
      <c r="F57" s="3"/>
      <c r="G57" s="14">
        <v>787967.98</v>
      </c>
      <c r="H57" s="14">
        <v>739156.3</v>
      </c>
      <c r="I57" s="14">
        <v>925488</v>
      </c>
      <c r="J57" s="14">
        <v>916946.63</v>
      </c>
      <c r="K57" s="14">
        <v>1045144</v>
      </c>
      <c r="M57" s="19"/>
    </row>
    <row r="58" spans="1:13" x14ac:dyDescent="0.2">
      <c r="A58" s="2" t="s">
        <v>881</v>
      </c>
      <c r="B58" s="3"/>
      <c r="C58" s="2" t="s">
        <v>802</v>
      </c>
      <c r="D58" s="3"/>
      <c r="E58" s="3"/>
      <c r="F58" s="3"/>
      <c r="G58" s="14">
        <v>2517.8200000000002</v>
      </c>
      <c r="H58" s="14">
        <v>1961.85</v>
      </c>
      <c r="I58" s="14">
        <v>2500</v>
      </c>
      <c r="J58" s="14">
        <v>2447.4</v>
      </c>
      <c r="K58" s="14">
        <v>1975</v>
      </c>
      <c r="M58" s="19"/>
    </row>
    <row r="59" spans="1:13" x14ac:dyDescent="0.2">
      <c r="A59" s="2" t="s">
        <v>882</v>
      </c>
      <c r="B59" s="3"/>
      <c r="C59" s="2" t="s">
        <v>804</v>
      </c>
      <c r="D59" s="3"/>
      <c r="E59" s="3"/>
      <c r="F59" s="3"/>
      <c r="G59" s="14">
        <v>1654.21</v>
      </c>
      <c r="H59" s="14">
        <v>306.48</v>
      </c>
      <c r="I59" s="14">
        <v>2000</v>
      </c>
      <c r="J59" s="14">
        <v>358.08</v>
      </c>
      <c r="K59" s="14">
        <v>500</v>
      </c>
      <c r="M59" s="19"/>
    </row>
    <row r="60" spans="1:13" x14ac:dyDescent="0.2">
      <c r="A60" s="2" t="s">
        <v>883</v>
      </c>
      <c r="B60" s="3"/>
      <c r="C60" s="2" t="s">
        <v>808</v>
      </c>
      <c r="D60" s="3"/>
      <c r="E60" s="3"/>
      <c r="F60" s="3"/>
      <c r="G60" s="14">
        <v>910.78</v>
      </c>
      <c r="H60" s="14">
        <v>621.79999999999995</v>
      </c>
      <c r="I60" s="14">
        <v>800</v>
      </c>
      <c r="J60" s="14">
        <v>766.17</v>
      </c>
      <c r="K60" s="14">
        <v>800</v>
      </c>
      <c r="M60" s="19"/>
    </row>
    <row r="61" spans="1:13" x14ac:dyDescent="0.2">
      <c r="A61" s="2" t="s">
        <v>884</v>
      </c>
      <c r="B61" s="3"/>
      <c r="C61" s="2" t="s">
        <v>820</v>
      </c>
      <c r="D61" s="3"/>
      <c r="E61" s="3"/>
      <c r="F61" s="3"/>
      <c r="G61" s="14">
        <v>1188.46</v>
      </c>
      <c r="H61" s="14">
        <v>1412.91</v>
      </c>
      <c r="I61" s="14">
        <v>1000</v>
      </c>
      <c r="J61" s="14">
        <v>0</v>
      </c>
      <c r="K61" s="14">
        <v>500</v>
      </c>
      <c r="M61" s="19"/>
    </row>
    <row r="62" spans="1:13" x14ac:dyDescent="0.2">
      <c r="A62" s="2" t="s">
        <v>885</v>
      </c>
      <c r="B62" s="3"/>
      <c r="C62" s="2" t="s">
        <v>886</v>
      </c>
      <c r="D62" s="3"/>
      <c r="E62" s="3"/>
      <c r="F62" s="3"/>
      <c r="G62" s="14">
        <v>0</v>
      </c>
      <c r="H62" s="14">
        <v>11000</v>
      </c>
      <c r="I62" s="14">
        <v>0</v>
      </c>
      <c r="J62" s="14">
        <v>0</v>
      </c>
      <c r="K62" s="14">
        <v>0</v>
      </c>
      <c r="M62" s="19"/>
    </row>
    <row r="63" spans="1:13" x14ac:dyDescent="0.2">
      <c r="A63" s="2" t="s">
        <v>887</v>
      </c>
      <c r="B63" s="3"/>
      <c r="C63" s="2" t="s">
        <v>888</v>
      </c>
      <c r="D63" s="3"/>
      <c r="E63" s="3"/>
      <c r="F63" s="3"/>
      <c r="G63" s="14">
        <v>0</v>
      </c>
      <c r="H63" s="14">
        <v>0</v>
      </c>
      <c r="I63" s="14">
        <v>0</v>
      </c>
      <c r="J63" s="14">
        <v>800</v>
      </c>
      <c r="K63" s="14">
        <v>0</v>
      </c>
      <c r="M63" s="19"/>
    </row>
    <row r="64" spans="1:13" x14ac:dyDescent="0.2">
      <c r="A64" s="2" t="s">
        <v>889</v>
      </c>
      <c r="B64" s="3"/>
      <c r="C64" s="2" t="s">
        <v>82</v>
      </c>
      <c r="D64" s="3"/>
      <c r="E64" s="3"/>
      <c r="F64" s="3"/>
      <c r="G64" s="14">
        <v>0</v>
      </c>
      <c r="H64" s="14">
        <v>0</v>
      </c>
      <c r="I64" s="14">
        <v>0</v>
      </c>
      <c r="J64" s="14">
        <v>0</v>
      </c>
      <c r="K64" s="14">
        <v>0</v>
      </c>
      <c r="M64" s="19"/>
    </row>
    <row r="65" spans="1:13" x14ac:dyDescent="0.2">
      <c r="A65" s="2" t="s">
        <v>890</v>
      </c>
      <c r="B65" s="3"/>
      <c r="C65" s="2" t="s">
        <v>891</v>
      </c>
      <c r="D65" s="3"/>
      <c r="E65" s="3"/>
      <c r="F65" s="3"/>
      <c r="G65" s="14">
        <v>0</v>
      </c>
      <c r="H65" s="14">
        <v>543.92999999999995</v>
      </c>
      <c r="I65" s="14">
        <v>0</v>
      </c>
      <c r="J65" s="14">
        <v>197.94</v>
      </c>
      <c r="K65" s="14">
        <v>200</v>
      </c>
      <c r="M65" s="19"/>
    </row>
    <row r="66" spans="1:13" x14ac:dyDescent="0.2">
      <c r="A66" s="2" t="s">
        <v>892</v>
      </c>
      <c r="B66" s="3"/>
      <c r="C66" s="2" t="s">
        <v>893</v>
      </c>
      <c r="D66" s="3"/>
      <c r="E66" s="3"/>
      <c r="F66" s="3"/>
      <c r="G66" s="14">
        <v>0</v>
      </c>
      <c r="H66" s="14">
        <v>0</v>
      </c>
      <c r="I66" s="14">
        <v>0</v>
      </c>
      <c r="J66" s="14">
        <v>0</v>
      </c>
      <c r="K66" s="14">
        <v>0</v>
      </c>
      <c r="M66" s="19"/>
    </row>
    <row r="67" spans="1:13" x14ac:dyDescent="0.2">
      <c r="A67" s="2" t="s">
        <v>894</v>
      </c>
      <c r="B67" s="3"/>
      <c r="C67" s="2" t="s">
        <v>895</v>
      </c>
      <c r="D67" s="3"/>
      <c r="E67" s="3"/>
      <c r="F67" s="3"/>
      <c r="G67" s="14">
        <v>0</v>
      </c>
      <c r="H67" s="14">
        <v>0</v>
      </c>
      <c r="I67" s="14">
        <v>0</v>
      </c>
      <c r="J67" s="14">
        <v>0</v>
      </c>
      <c r="K67" s="14">
        <v>0</v>
      </c>
      <c r="M67" s="19"/>
    </row>
    <row r="68" spans="1:13" x14ac:dyDescent="0.2">
      <c r="A68" s="2" t="s">
        <v>896</v>
      </c>
      <c r="B68" s="3"/>
      <c r="C68" s="2" t="s">
        <v>858</v>
      </c>
      <c r="D68" s="3"/>
      <c r="E68" s="3"/>
      <c r="F68" s="3"/>
      <c r="G68" s="14">
        <v>1708.17</v>
      </c>
      <c r="H68" s="14">
        <v>0</v>
      </c>
      <c r="I68" s="14">
        <v>5000</v>
      </c>
      <c r="J68" s="14">
        <v>0</v>
      </c>
      <c r="K68" s="14">
        <v>0</v>
      </c>
      <c r="M68" s="19"/>
    </row>
    <row r="69" spans="1:13" x14ac:dyDescent="0.2">
      <c r="A69" s="2" t="s">
        <v>897</v>
      </c>
      <c r="B69" s="3"/>
      <c r="C69" s="2" t="s">
        <v>898</v>
      </c>
      <c r="D69" s="3"/>
      <c r="E69" s="3"/>
      <c r="F69" s="3"/>
      <c r="G69" s="14">
        <v>8238</v>
      </c>
      <c r="H69" s="14">
        <v>0</v>
      </c>
      <c r="I69" s="14">
        <v>0</v>
      </c>
      <c r="J69" s="14">
        <v>0</v>
      </c>
      <c r="K69" s="14">
        <v>0</v>
      </c>
      <c r="M69" s="19"/>
    </row>
    <row r="70" spans="1:13" x14ac:dyDescent="0.2">
      <c r="A70" s="2" t="s">
        <v>899</v>
      </c>
      <c r="B70" s="3"/>
      <c r="C70" s="2" t="s">
        <v>900</v>
      </c>
      <c r="D70" s="3"/>
      <c r="E70" s="3"/>
      <c r="F70" s="3"/>
      <c r="G70" s="14">
        <v>0</v>
      </c>
      <c r="H70" s="14">
        <v>0</v>
      </c>
      <c r="I70" s="14">
        <v>0</v>
      </c>
      <c r="J70" s="14">
        <v>5210.5</v>
      </c>
      <c r="K70" s="14">
        <v>2700</v>
      </c>
      <c r="M70" s="19"/>
    </row>
    <row r="71" spans="1:13" x14ac:dyDescent="0.2">
      <c r="A71" s="2" t="s">
        <v>901</v>
      </c>
      <c r="B71" s="3"/>
      <c r="C71" s="2" t="s">
        <v>875</v>
      </c>
      <c r="D71" s="3"/>
      <c r="E71" s="3"/>
      <c r="F71" s="3"/>
      <c r="G71" s="14">
        <v>65490.28</v>
      </c>
      <c r="H71" s="14">
        <v>70810.179999999993</v>
      </c>
      <c r="I71" s="14">
        <v>32000</v>
      </c>
      <c r="J71" s="14">
        <v>65772.58</v>
      </c>
      <c r="K71" s="14">
        <v>65000</v>
      </c>
      <c r="M71" s="19"/>
    </row>
    <row r="72" spans="1:13" x14ac:dyDescent="0.2">
      <c r="A72" s="2" t="s">
        <v>1189</v>
      </c>
      <c r="B72" s="3"/>
      <c r="C72" s="2" t="s">
        <v>957</v>
      </c>
      <c r="D72" s="3"/>
      <c r="E72" s="3"/>
      <c r="F72" s="3"/>
      <c r="G72" s="14">
        <v>0</v>
      </c>
      <c r="H72" s="14">
        <v>0</v>
      </c>
      <c r="I72" s="14">
        <v>0</v>
      </c>
      <c r="J72" s="14">
        <v>0</v>
      </c>
      <c r="K72" s="14">
        <v>63875</v>
      </c>
      <c r="M72" s="19"/>
    </row>
    <row r="73" spans="1:13" x14ac:dyDescent="0.2">
      <c r="A73" s="2" t="s">
        <v>902</v>
      </c>
      <c r="B73" s="3"/>
      <c r="C73" s="2" t="s">
        <v>903</v>
      </c>
      <c r="D73" s="3"/>
      <c r="E73" s="3"/>
      <c r="F73" s="3"/>
      <c r="G73" s="14">
        <v>0</v>
      </c>
      <c r="H73" s="14">
        <v>0</v>
      </c>
      <c r="I73" s="14">
        <v>0</v>
      </c>
      <c r="J73" s="14">
        <v>0</v>
      </c>
      <c r="K73" s="14">
        <v>0</v>
      </c>
      <c r="M73" s="19"/>
    </row>
    <row r="74" spans="1:13" x14ac:dyDescent="0.2">
      <c r="A74" s="2" t="s">
        <v>904</v>
      </c>
      <c r="B74" s="3"/>
      <c r="C74" s="2" t="s">
        <v>905</v>
      </c>
      <c r="D74" s="3"/>
      <c r="E74" s="3"/>
      <c r="F74" s="3"/>
      <c r="G74" s="14">
        <v>1000925</v>
      </c>
      <c r="H74" s="14">
        <v>0</v>
      </c>
      <c r="I74" s="14">
        <v>0</v>
      </c>
      <c r="J74" s="14">
        <v>0</v>
      </c>
      <c r="K74" s="14">
        <v>0</v>
      </c>
      <c r="M74" s="19"/>
    </row>
    <row r="75" spans="1:13" x14ac:dyDescent="0.2">
      <c r="A75" s="2" t="s">
        <v>906</v>
      </c>
      <c r="B75" s="3"/>
      <c r="C75" s="2" t="s">
        <v>789</v>
      </c>
      <c r="D75" s="3"/>
      <c r="E75" s="3"/>
      <c r="F75" s="3"/>
      <c r="G75" s="14">
        <v>0</v>
      </c>
      <c r="H75" s="14">
        <v>350000</v>
      </c>
      <c r="I75" s="14">
        <v>0</v>
      </c>
      <c r="J75" s="14">
        <v>0</v>
      </c>
      <c r="K75" s="14">
        <v>0</v>
      </c>
      <c r="M75" s="19"/>
    </row>
    <row r="76" spans="1:13" x14ac:dyDescent="0.2">
      <c r="A76" s="2" t="s">
        <v>907</v>
      </c>
      <c r="B76" s="3"/>
      <c r="C76" s="2" t="s">
        <v>908</v>
      </c>
      <c r="D76" s="3"/>
      <c r="E76" s="3"/>
      <c r="F76" s="3"/>
      <c r="G76" s="14">
        <v>150</v>
      </c>
      <c r="H76" s="14">
        <v>0</v>
      </c>
      <c r="I76" s="14">
        <v>0</v>
      </c>
      <c r="J76" s="14">
        <v>0</v>
      </c>
      <c r="K76" s="14">
        <v>0</v>
      </c>
      <c r="M76" s="1"/>
    </row>
    <row r="77" spans="1:13" x14ac:dyDescent="0.2">
      <c r="A77" s="13" t="s">
        <v>486</v>
      </c>
      <c r="B77" s="2" t="s">
        <v>487</v>
      </c>
      <c r="C77" s="3"/>
      <c r="D77" s="3"/>
      <c r="E77" s="3"/>
      <c r="F77" s="1"/>
      <c r="G77" s="15">
        <v>1870750.7</v>
      </c>
      <c r="H77" s="15">
        <v>1175813.45</v>
      </c>
      <c r="I77" s="15">
        <v>968788</v>
      </c>
      <c r="J77" s="15">
        <f>SUM(J57:J76)</f>
        <v>992499.29999999993</v>
      </c>
      <c r="K77" s="15">
        <f>SUM(K57:K76)</f>
        <v>1180694</v>
      </c>
      <c r="M77" s="19">
        <f>SUM(I77-K77)</f>
        <v>-211906</v>
      </c>
    </row>
    <row r="78" spans="1:13" x14ac:dyDescent="0.2">
      <c r="A78" s="2" t="s">
        <v>0</v>
      </c>
      <c r="B78" s="3"/>
      <c r="C78" s="3"/>
      <c r="D78" s="3"/>
      <c r="E78" s="4" t="s">
        <v>795</v>
      </c>
      <c r="F78" s="5"/>
      <c r="G78" s="5"/>
      <c r="H78" s="5"/>
      <c r="I78" s="5"/>
      <c r="J78" s="1"/>
      <c r="K78" s="1"/>
      <c r="M78" s="19"/>
    </row>
    <row r="79" spans="1:13" x14ac:dyDescent="0.2">
      <c r="A79" s="2" t="s">
        <v>796</v>
      </c>
      <c r="B79" s="3"/>
      <c r="C79" s="1"/>
      <c r="D79" s="17" t="s">
        <v>797</v>
      </c>
      <c r="E79" s="9"/>
      <c r="F79" s="9"/>
      <c r="G79" s="9"/>
      <c r="H79" s="9"/>
      <c r="I79" s="9"/>
      <c r="J79" s="1"/>
      <c r="K79" s="3"/>
      <c r="M79" s="21"/>
    </row>
    <row r="80" spans="1:13" x14ac:dyDescent="0.2">
      <c r="A80" s="1"/>
      <c r="B80" s="1"/>
      <c r="C80" s="1"/>
      <c r="D80" s="17" t="s">
        <v>778</v>
      </c>
      <c r="E80" s="9"/>
      <c r="F80" s="9"/>
      <c r="G80" s="9"/>
      <c r="H80" s="9"/>
      <c r="I80" s="9"/>
      <c r="J80" s="1"/>
      <c r="K80" s="1"/>
      <c r="M80" s="2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M81" s="21"/>
    </row>
    <row r="82" spans="1:13" x14ac:dyDescent="0.2">
      <c r="A82" s="2" t="s">
        <v>3</v>
      </c>
      <c r="B82" s="3"/>
      <c r="C82" s="2" t="s">
        <v>4</v>
      </c>
      <c r="D82" s="3"/>
      <c r="E82" s="3"/>
      <c r="F82" s="3"/>
      <c r="G82" s="8" t="s">
        <v>982</v>
      </c>
      <c r="H82" s="7" t="s">
        <v>981</v>
      </c>
      <c r="I82" s="7" t="s">
        <v>980</v>
      </c>
      <c r="J82" s="7" t="s">
        <v>979</v>
      </c>
      <c r="K82" s="10" t="s">
        <v>798</v>
      </c>
      <c r="M82" s="21"/>
    </row>
    <row r="83" spans="1:13" x14ac:dyDescent="0.2">
      <c r="A83" s="11" t="s">
        <v>577</v>
      </c>
      <c r="B83" s="4" t="s">
        <v>578</v>
      </c>
      <c r="C83" s="12"/>
      <c r="D83" s="12"/>
      <c r="E83" s="12"/>
      <c r="F83" s="1"/>
      <c r="G83" s="1"/>
      <c r="H83" s="1"/>
      <c r="I83" s="1"/>
      <c r="J83" s="1"/>
      <c r="K83" s="1"/>
      <c r="M83" s="23"/>
    </row>
    <row r="84" spans="1:13" x14ac:dyDescent="0.2">
      <c r="A84" s="2" t="s">
        <v>909</v>
      </c>
      <c r="B84" s="3"/>
      <c r="C84" s="2" t="s">
        <v>800</v>
      </c>
      <c r="D84" s="3"/>
      <c r="E84" s="3"/>
      <c r="F84" s="3"/>
      <c r="G84" s="14">
        <v>390017.55</v>
      </c>
      <c r="H84" s="14">
        <v>391116.94</v>
      </c>
      <c r="I84" s="14">
        <v>417704</v>
      </c>
      <c r="J84" s="14">
        <v>456403.02</v>
      </c>
      <c r="K84" s="14">
        <v>420984</v>
      </c>
      <c r="M84" s="19"/>
    </row>
    <row r="85" spans="1:13" x14ac:dyDescent="0.2">
      <c r="A85" s="2" t="s">
        <v>910</v>
      </c>
      <c r="B85" s="3"/>
      <c r="C85" s="2" t="s">
        <v>802</v>
      </c>
      <c r="D85" s="3"/>
      <c r="E85" s="3"/>
      <c r="F85" s="3"/>
      <c r="G85" s="14">
        <v>1259.78</v>
      </c>
      <c r="H85" s="14">
        <v>1039.29</v>
      </c>
      <c r="I85" s="14">
        <v>1500</v>
      </c>
      <c r="J85" s="14">
        <v>1229.54</v>
      </c>
      <c r="K85" s="14">
        <v>1500</v>
      </c>
      <c r="M85" s="19"/>
    </row>
    <row r="86" spans="1:13" x14ac:dyDescent="0.2">
      <c r="A86" s="2" t="s">
        <v>911</v>
      </c>
      <c r="B86" s="3"/>
      <c r="C86" s="2" t="s">
        <v>804</v>
      </c>
      <c r="D86" s="3"/>
      <c r="E86" s="3"/>
      <c r="F86" s="3"/>
      <c r="G86" s="14">
        <v>780.26</v>
      </c>
      <c r="H86" s="14">
        <v>152.86000000000001</v>
      </c>
      <c r="I86" s="14">
        <v>1000</v>
      </c>
      <c r="J86" s="14">
        <v>190.13</v>
      </c>
      <c r="K86" s="14">
        <v>500</v>
      </c>
      <c r="M86" s="19"/>
    </row>
    <row r="87" spans="1:13" x14ac:dyDescent="0.2">
      <c r="A87" s="2" t="s">
        <v>912</v>
      </c>
      <c r="B87" s="3"/>
      <c r="C87" s="2" t="s">
        <v>808</v>
      </c>
      <c r="D87" s="3"/>
      <c r="E87" s="3"/>
      <c r="F87" s="3"/>
      <c r="G87" s="14">
        <v>430.44</v>
      </c>
      <c r="H87" s="14">
        <v>324.5</v>
      </c>
      <c r="I87" s="14">
        <v>600</v>
      </c>
      <c r="J87" s="14">
        <v>401.37</v>
      </c>
      <c r="K87" s="14">
        <v>600</v>
      </c>
      <c r="M87" s="19"/>
    </row>
    <row r="88" spans="1:13" x14ac:dyDescent="0.2">
      <c r="A88" s="2" t="s">
        <v>913</v>
      </c>
      <c r="B88" s="3"/>
      <c r="C88" s="2" t="s">
        <v>914</v>
      </c>
      <c r="D88" s="3"/>
      <c r="E88" s="3"/>
      <c r="F88" s="3"/>
      <c r="G88" s="14">
        <v>24852.36</v>
      </c>
      <c r="H88" s="14">
        <v>9602</v>
      </c>
      <c r="I88" s="14">
        <v>10000</v>
      </c>
      <c r="J88" s="14">
        <v>7345.5</v>
      </c>
      <c r="K88" s="14">
        <v>10000</v>
      </c>
      <c r="M88" s="19"/>
    </row>
    <row r="89" spans="1:13" x14ac:dyDescent="0.2">
      <c r="A89" s="2" t="s">
        <v>915</v>
      </c>
      <c r="B89" s="3"/>
      <c r="C89" s="2" t="s">
        <v>916</v>
      </c>
      <c r="D89" s="3"/>
      <c r="E89" s="3"/>
      <c r="F89" s="3"/>
      <c r="G89" s="14">
        <v>7479.88</v>
      </c>
      <c r="H89" s="14">
        <v>7319.31</v>
      </c>
      <c r="I89" s="14">
        <v>9000</v>
      </c>
      <c r="J89" s="14">
        <v>5838.88</v>
      </c>
      <c r="K89" s="14">
        <v>7000</v>
      </c>
      <c r="M89" s="19"/>
    </row>
    <row r="90" spans="1:13" x14ac:dyDescent="0.2">
      <c r="A90" s="2" t="s">
        <v>917</v>
      </c>
      <c r="B90" s="3"/>
      <c r="C90" s="2" t="s">
        <v>835</v>
      </c>
      <c r="D90" s="3"/>
      <c r="E90" s="3"/>
      <c r="F90" s="3"/>
      <c r="G90" s="14">
        <v>3035</v>
      </c>
      <c r="H90" s="14">
        <v>763</v>
      </c>
      <c r="I90" s="14">
        <v>3000</v>
      </c>
      <c r="J90" s="14">
        <v>511</v>
      </c>
      <c r="K90" s="14">
        <v>1000</v>
      </c>
      <c r="M90" s="19"/>
    </row>
    <row r="91" spans="1:13" x14ac:dyDescent="0.2">
      <c r="A91" s="2" t="s">
        <v>918</v>
      </c>
      <c r="B91" s="3"/>
      <c r="C91" s="2" t="s">
        <v>891</v>
      </c>
      <c r="D91" s="3"/>
      <c r="E91" s="3"/>
      <c r="F91" s="3"/>
      <c r="G91" s="14">
        <v>0</v>
      </c>
      <c r="H91" s="14">
        <v>290.81</v>
      </c>
      <c r="I91" s="14">
        <v>100</v>
      </c>
      <c r="J91" s="14">
        <v>105.82</v>
      </c>
      <c r="K91" s="14">
        <v>100</v>
      </c>
      <c r="M91" s="19"/>
    </row>
    <row r="92" spans="1:13" x14ac:dyDescent="0.2">
      <c r="A92" s="2" t="s">
        <v>919</v>
      </c>
      <c r="B92" s="3"/>
      <c r="C92" s="2" t="s">
        <v>893</v>
      </c>
      <c r="D92" s="3"/>
      <c r="E92" s="3"/>
      <c r="F92" s="3"/>
      <c r="G92" s="14">
        <v>0</v>
      </c>
      <c r="H92" s="14">
        <v>0</v>
      </c>
      <c r="I92" s="14">
        <v>0</v>
      </c>
      <c r="J92" s="14">
        <v>0</v>
      </c>
      <c r="K92" s="14">
        <v>0</v>
      </c>
      <c r="M92" s="19"/>
    </row>
    <row r="93" spans="1:13" x14ac:dyDescent="0.2">
      <c r="A93" s="2" t="s">
        <v>920</v>
      </c>
      <c r="B93" s="3"/>
      <c r="C93" s="2" t="s">
        <v>921</v>
      </c>
      <c r="D93" s="3"/>
      <c r="E93" s="3"/>
      <c r="F93" s="3"/>
      <c r="G93" s="14">
        <v>0</v>
      </c>
      <c r="H93" s="14">
        <v>0</v>
      </c>
      <c r="I93" s="14">
        <v>0</v>
      </c>
      <c r="J93" s="14">
        <v>0</v>
      </c>
      <c r="K93" s="14">
        <v>0</v>
      </c>
      <c r="M93" s="19"/>
    </row>
    <row r="94" spans="1:13" x14ac:dyDescent="0.2">
      <c r="A94" s="2" t="s">
        <v>922</v>
      </c>
      <c r="B94" s="3"/>
      <c r="C94" s="2" t="s">
        <v>923</v>
      </c>
      <c r="D94" s="3"/>
      <c r="E94" s="3"/>
      <c r="F94" s="3"/>
      <c r="G94" s="14">
        <v>0</v>
      </c>
      <c r="H94" s="14">
        <v>0</v>
      </c>
      <c r="I94" s="14">
        <v>0</v>
      </c>
      <c r="J94" s="14">
        <v>0</v>
      </c>
      <c r="K94" s="14">
        <v>0</v>
      </c>
      <c r="M94" s="19"/>
    </row>
    <row r="95" spans="1:13" x14ac:dyDescent="0.2">
      <c r="A95" s="2" t="s">
        <v>924</v>
      </c>
      <c r="B95" s="3"/>
      <c r="C95" s="2" t="s">
        <v>925</v>
      </c>
      <c r="D95" s="3"/>
      <c r="E95" s="3"/>
      <c r="F95" s="3"/>
      <c r="G95" s="14">
        <v>43192</v>
      </c>
      <c r="H95" s="14">
        <v>0</v>
      </c>
      <c r="I95" s="14">
        <v>9264</v>
      </c>
      <c r="J95" s="14">
        <v>0</v>
      </c>
      <c r="K95" s="14">
        <v>17089</v>
      </c>
      <c r="M95" s="19"/>
    </row>
    <row r="96" spans="1:13" x14ac:dyDescent="0.2">
      <c r="A96" s="2" t="s">
        <v>926</v>
      </c>
      <c r="B96" s="3"/>
      <c r="C96" s="2" t="s">
        <v>856</v>
      </c>
      <c r="D96" s="3"/>
      <c r="E96" s="3"/>
      <c r="F96" s="3"/>
      <c r="G96" s="14">
        <v>0</v>
      </c>
      <c r="H96" s="14">
        <v>0</v>
      </c>
      <c r="I96" s="14">
        <v>0</v>
      </c>
      <c r="J96" s="14">
        <v>0</v>
      </c>
      <c r="K96" s="14">
        <v>0</v>
      </c>
      <c r="M96" s="19"/>
    </row>
    <row r="97" spans="1:13" x14ac:dyDescent="0.2">
      <c r="A97" s="2" t="s">
        <v>927</v>
      </c>
      <c r="B97" s="3"/>
      <c r="C97" s="2" t="s">
        <v>928</v>
      </c>
      <c r="D97" s="3"/>
      <c r="E97" s="3"/>
      <c r="F97" s="3"/>
      <c r="G97" s="14">
        <v>0</v>
      </c>
      <c r="H97" s="14">
        <v>0</v>
      </c>
      <c r="I97" s="14">
        <v>0</v>
      </c>
      <c r="J97" s="14">
        <v>0</v>
      </c>
      <c r="K97" s="14">
        <v>0</v>
      </c>
      <c r="M97" s="19"/>
    </row>
    <row r="98" spans="1:13" x14ac:dyDescent="0.2">
      <c r="A98" s="2" t="s">
        <v>929</v>
      </c>
      <c r="B98" s="3"/>
      <c r="C98" s="2" t="s">
        <v>930</v>
      </c>
      <c r="D98" s="3"/>
      <c r="E98" s="3"/>
      <c r="F98" s="3"/>
      <c r="G98" s="14">
        <v>0</v>
      </c>
      <c r="H98" s="14">
        <v>0</v>
      </c>
      <c r="I98" s="14">
        <v>0</v>
      </c>
      <c r="J98" s="14">
        <v>0</v>
      </c>
      <c r="K98" s="14">
        <v>0</v>
      </c>
      <c r="M98" s="19"/>
    </row>
    <row r="99" spans="1:13" x14ac:dyDescent="0.2">
      <c r="A99" s="2" t="s">
        <v>931</v>
      </c>
      <c r="B99" s="3"/>
      <c r="C99" s="2" t="s">
        <v>932</v>
      </c>
      <c r="D99" s="3"/>
      <c r="E99" s="3"/>
      <c r="F99" s="3"/>
      <c r="G99" s="14">
        <v>0</v>
      </c>
      <c r="H99" s="14">
        <v>0</v>
      </c>
      <c r="I99" s="14">
        <v>0</v>
      </c>
      <c r="J99" s="14">
        <v>0</v>
      </c>
      <c r="K99" s="14">
        <v>0</v>
      </c>
      <c r="M99" s="19"/>
    </row>
    <row r="100" spans="1:13" x14ac:dyDescent="0.2">
      <c r="A100" s="13" t="s">
        <v>577</v>
      </c>
      <c r="B100" s="2" t="s">
        <v>578</v>
      </c>
      <c r="C100" s="3"/>
      <c r="D100" s="3"/>
      <c r="E100" s="3"/>
      <c r="F100" s="1"/>
      <c r="G100" s="15">
        <v>471047.27</v>
      </c>
      <c r="H100" s="15">
        <v>410608.71</v>
      </c>
      <c r="I100" s="15">
        <v>452168</v>
      </c>
      <c r="J100" s="15">
        <f>SUM(J84:J99)</f>
        <v>472025.26</v>
      </c>
      <c r="K100" s="15">
        <f>SUM(K84:K99)</f>
        <v>458773</v>
      </c>
      <c r="M100" s="19">
        <f>SUM(I100-K100)</f>
        <v>-6605</v>
      </c>
    </row>
    <row r="101" spans="1:13" x14ac:dyDescent="0.2">
      <c r="A101" s="2" t="s">
        <v>0</v>
      </c>
      <c r="B101" s="3"/>
      <c r="C101" s="3"/>
      <c r="D101" s="3"/>
      <c r="E101" s="4" t="s">
        <v>795</v>
      </c>
      <c r="F101" s="5"/>
      <c r="G101" s="5"/>
      <c r="H101" s="5"/>
      <c r="I101" s="5"/>
      <c r="J101" s="1"/>
      <c r="K101" s="1"/>
      <c r="M101" s="21"/>
    </row>
    <row r="102" spans="1:13" x14ac:dyDescent="0.2">
      <c r="A102" s="2" t="s">
        <v>796</v>
      </c>
      <c r="B102" s="3"/>
      <c r="C102" s="1"/>
      <c r="D102" s="17" t="s">
        <v>797</v>
      </c>
      <c r="E102" s="9"/>
      <c r="F102" s="9"/>
      <c r="G102" s="9"/>
      <c r="H102" s="9"/>
      <c r="I102" s="9"/>
      <c r="J102" s="1"/>
      <c r="K102" s="3"/>
      <c r="M102" s="21"/>
    </row>
    <row r="103" spans="1:13" x14ac:dyDescent="0.2">
      <c r="A103" s="1"/>
      <c r="B103" s="1"/>
      <c r="C103" s="1"/>
      <c r="D103" s="17" t="s">
        <v>778</v>
      </c>
      <c r="E103" s="9"/>
      <c r="F103" s="9"/>
      <c r="G103" s="9"/>
      <c r="H103" s="9"/>
      <c r="I103" s="9"/>
      <c r="J103" s="1"/>
      <c r="K103" s="1"/>
      <c r="M103" s="2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M104" s="23"/>
    </row>
    <row r="105" spans="1:13" x14ac:dyDescent="0.2">
      <c r="A105" s="2" t="s">
        <v>3</v>
      </c>
      <c r="B105" s="3"/>
      <c r="C105" s="2" t="s">
        <v>4</v>
      </c>
      <c r="D105" s="3"/>
      <c r="E105" s="3"/>
      <c r="F105" s="3"/>
      <c r="G105" s="8" t="s">
        <v>982</v>
      </c>
      <c r="H105" s="7" t="s">
        <v>981</v>
      </c>
      <c r="I105" s="7" t="s">
        <v>980</v>
      </c>
      <c r="J105" s="7" t="s">
        <v>979</v>
      </c>
      <c r="K105" s="10" t="s">
        <v>798</v>
      </c>
      <c r="M105" s="21"/>
    </row>
    <row r="106" spans="1:13" x14ac:dyDescent="0.2">
      <c r="A106" s="11" t="s">
        <v>703</v>
      </c>
      <c r="B106" s="4" t="s">
        <v>704</v>
      </c>
      <c r="C106" s="12"/>
      <c r="D106" s="12"/>
      <c r="E106" s="12"/>
      <c r="F106" s="1"/>
      <c r="G106" s="1"/>
      <c r="H106" s="1"/>
      <c r="I106" s="1"/>
      <c r="J106" s="1"/>
      <c r="K106" s="1"/>
      <c r="M106" s="19"/>
    </row>
    <row r="107" spans="1:13" x14ac:dyDescent="0.2">
      <c r="A107" s="2" t="s">
        <v>933</v>
      </c>
      <c r="B107" s="3"/>
      <c r="C107" s="2" t="s">
        <v>800</v>
      </c>
      <c r="D107" s="3"/>
      <c r="E107" s="3"/>
      <c r="F107" s="3"/>
      <c r="G107" s="14">
        <v>78796.800000000003</v>
      </c>
      <c r="H107" s="14">
        <v>73975.23</v>
      </c>
      <c r="I107" s="14">
        <v>80000</v>
      </c>
      <c r="J107" s="14">
        <v>91748.08</v>
      </c>
      <c r="K107" s="14">
        <v>51276</v>
      </c>
      <c r="M107" s="19"/>
    </row>
    <row r="108" spans="1:13" x14ac:dyDescent="0.2">
      <c r="A108" s="2" t="s">
        <v>934</v>
      </c>
      <c r="B108" s="3"/>
      <c r="C108" s="2" t="s">
        <v>802</v>
      </c>
      <c r="D108" s="3"/>
      <c r="E108" s="3"/>
      <c r="F108" s="3"/>
      <c r="G108" s="14">
        <v>251.77</v>
      </c>
      <c r="H108" s="14">
        <v>196.33</v>
      </c>
      <c r="I108" s="14">
        <v>300</v>
      </c>
      <c r="J108" s="14">
        <v>244.91</v>
      </c>
      <c r="K108" s="14">
        <v>100</v>
      </c>
      <c r="M108" s="19"/>
    </row>
    <row r="109" spans="1:13" x14ac:dyDescent="0.2">
      <c r="A109" s="2" t="s">
        <v>935</v>
      </c>
      <c r="B109" s="3"/>
      <c r="C109" s="2" t="s">
        <v>804</v>
      </c>
      <c r="D109" s="3"/>
      <c r="E109" s="3"/>
      <c r="F109" s="3"/>
      <c r="G109" s="14">
        <v>165.43</v>
      </c>
      <c r="H109" s="14">
        <v>30.66</v>
      </c>
      <c r="I109" s="14">
        <v>250</v>
      </c>
      <c r="J109" s="14">
        <v>35.840000000000003</v>
      </c>
      <c r="K109" s="14">
        <v>45</v>
      </c>
      <c r="M109" s="19"/>
    </row>
    <row r="110" spans="1:13" x14ac:dyDescent="0.2">
      <c r="A110" s="2" t="s">
        <v>936</v>
      </c>
      <c r="B110" s="3"/>
      <c r="C110" s="2" t="s">
        <v>808</v>
      </c>
      <c r="D110" s="3"/>
      <c r="E110" s="3"/>
      <c r="F110" s="3"/>
      <c r="G110" s="14">
        <v>91.08</v>
      </c>
      <c r="H110" s="14">
        <v>62.21</v>
      </c>
      <c r="I110" s="14">
        <v>100</v>
      </c>
      <c r="J110" s="14">
        <v>76.709999999999994</v>
      </c>
      <c r="K110" s="14">
        <v>50</v>
      </c>
      <c r="M110" s="19"/>
    </row>
    <row r="111" spans="1:13" x14ac:dyDescent="0.2">
      <c r="A111" s="2" t="s">
        <v>937</v>
      </c>
      <c r="B111" s="3"/>
      <c r="C111" s="2" t="s">
        <v>938</v>
      </c>
      <c r="D111" s="3"/>
      <c r="E111" s="3"/>
      <c r="F111" s="3"/>
      <c r="G111" s="14">
        <v>143.44999999999999</v>
      </c>
      <c r="H111" s="14">
        <v>133.46</v>
      </c>
      <c r="I111" s="14">
        <v>200</v>
      </c>
      <c r="J111" s="14">
        <v>0</v>
      </c>
      <c r="K111" s="14">
        <v>0</v>
      </c>
      <c r="M111" s="19"/>
    </row>
    <row r="112" spans="1:13" x14ac:dyDescent="0.2">
      <c r="A112" s="2" t="s">
        <v>939</v>
      </c>
      <c r="B112" s="3"/>
      <c r="C112" s="2" t="s">
        <v>82</v>
      </c>
      <c r="D112" s="3"/>
      <c r="E112" s="3"/>
      <c r="F112" s="3"/>
      <c r="G112" s="14">
        <v>0</v>
      </c>
      <c r="H112" s="14">
        <v>3600</v>
      </c>
      <c r="I112" s="14">
        <v>0</v>
      </c>
      <c r="J112" s="14">
        <v>0</v>
      </c>
      <c r="K112" s="14">
        <v>0</v>
      </c>
      <c r="M112" s="19"/>
    </row>
    <row r="113" spans="1:13" x14ac:dyDescent="0.2">
      <c r="A113" s="2" t="s">
        <v>940</v>
      </c>
      <c r="B113" s="3"/>
      <c r="C113" s="2" t="s">
        <v>891</v>
      </c>
      <c r="D113" s="3"/>
      <c r="E113" s="3"/>
      <c r="F113" s="3"/>
      <c r="G113" s="14">
        <v>0</v>
      </c>
      <c r="H113" s="14">
        <v>53.85</v>
      </c>
      <c r="I113" s="14">
        <v>0</v>
      </c>
      <c r="J113" s="14">
        <v>19.600000000000001</v>
      </c>
      <c r="K113" s="14">
        <v>0</v>
      </c>
      <c r="M113" s="19"/>
    </row>
    <row r="114" spans="1:13" x14ac:dyDescent="0.2">
      <c r="A114" s="2" t="s">
        <v>941</v>
      </c>
      <c r="B114" s="3"/>
      <c r="C114" s="2" t="s">
        <v>893</v>
      </c>
      <c r="D114" s="3"/>
      <c r="E114" s="3"/>
      <c r="F114" s="3"/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M114" s="19"/>
    </row>
    <row r="115" spans="1:13" x14ac:dyDescent="0.2">
      <c r="A115" s="2" t="s">
        <v>942</v>
      </c>
      <c r="B115" s="3"/>
      <c r="C115" s="2" t="s">
        <v>921</v>
      </c>
      <c r="D115" s="3"/>
      <c r="E115" s="3"/>
      <c r="F115" s="3"/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M115" s="19"/>
    </row>
    <row r="116" spans="1:13" x14ac:dyDescent="0.2">
      <c r="A116" s="13" t="s">
        <v>703</v>
      </c>
      <c r="B116" s="2" t="s">
        <v>704</v>
      </c>
      <c r="C116" s="3"/>
      <c r="D116" s="3"/>
      <c r="E116" s="3"/>
      <c r="F116" s="1"/>
      <c r="G116" s="15">
        <v>79448.53</v>
      </c>
      <c r="H116" s="15">
        <v>78051.740000000005</v>
      </c>
      <c r="I116" s="15">
        <v>80850</v>
      </c>
      <c r="J116" s="15">
        <f>SUM(J107:J115)</f>
        <v>92125.140000000014</v>
      </c>
      <c r="K116" s="15">
        <f>SUM(K107:K115)</f>
        <v>51471</v>
      </c>
      <c r="M116" s="19">
        <f>SUM(I116-K116)</f>
        <v>29379</v>
      </c>
    </row>
    <row r="117" spans="1:13" x14ac:dyDescent="0.2">
      <c r="A117" s="2" t="s">
        <v>0</v>
      </c>
      <c r="B117" s="3"/>
      <c r="C117" s="3"/>
      <c r="D117" s="3"/>
      <c r="E117" s="4" t="s">
        <v>795</v>
      </c>
      <c r="F117" s="5"/>
      <c r="G117" s="5"/>
      <c r="H117" s="5"/>
      <c r="I117" s="5"/>
      <c r="J117" s="1"/>
      <c r="K117" s="1"/>
      <c r="M117" s="21"/>
    </row>
    <row r="118" spans="1:13" x14ac:dyDescent="0.2">
      <c r="A118" s="2" t="s">
        <v>796</v>
      </c>
      <c r="B118" s="3"/>
      <c r="C118" s="1"/>
      <c r="D118" s="17" t="s">
        <v>797</v>
      </c>
      <c r="E118" s="9"/>
      <c r="F118" s="9"/>
      <c r="G118" s="9"/>
      <c r="H118" s="9"/>
      <c r="I118" s="9"/>
      <c r="J118" s="1"/>
      <c r="K118" s="3"/>
      <c r="M118" s="21"/>
    </row>
    <row r="119" spans="1:13" x14ac:dyDescent="0.2">
      <c r="A119" s="1"/>
      <c r="B119" s="1"/>
      <c r="C119" s="1"/>
      <c r="D119" s="17" t="s">
        <v>778</v>
      </c>
      <c r="E119" s="9"/>
      <c r="F119" s="9"/>
      <c r="G119" s="9"/>
      <c r="H119" s="9"/>
      <c r="I119" s="9"/>
      <c r="J119" s="1"/>
      <c r="K119" s="1"/>
      <c r="M119" s="23"/>
    </row>
    <row r="120" spans="1:13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M120" s="21"/>
    </row>
    <row r="121" spans="1:13" x14ac:dyDescent="0.2">
      <c r="A121" s="2" t="s">
        <v>3</v>
      </c>
      <c r="B121" s="3"/>
      <c r="C121" s="2" t="s">
        <v>4</v>
      </c>
      <c r="D121" s="3"/>
      <c r="E121" s="3"/>
      <c r="F121" s="3"/>
      <c r="G121" s="8" t="s">
        <v>982</v>
      </c>
      <c r="H121" s="7" t="s">
        <v>981</v>
      </c>
      <c r="I121" s="7" t="s">
        <v>980</v>
      </c>
      <c r="J121" s="7" t="s">
        <v>979</v>
      </c>
      <c r="K121" s="10" t="s">
        <v>798</v>
      </c>
      <c r="M121" s="19"/>
    </row>
    <row r="122" spans="1:13" x14ac:dyDescent="0.2">
      <c r="A122" s="11" t="s">
        <v>729</v>
      </c>
      <c r="B122" s="4" t="s">
        <v>730</v>
      </c>
      <c r="C122" s="12"/>
      <c r="D122" s="12"/>
      <c r="E122" s="12"/>
      <c r="F122" s="1"/>
      <c r="G122" s="1"/>
      <c r="H122" s="1"/>
      <c r="I122" s="1"/>
      <c r="J122" s="1"/>
      <c r="K122" s="1"/>
      <c r="M122" s="19"/>
    </row>
    <row r="123" spans="1:13" x14ac:dyDescent="0.2">
      <c r="A123" s="2" t="s">
        <v>943</v>
      </c>
      <c r="B123" s="3"/>
      <c r="C123" s="2" t="s">
        <v>800</v>
      </c>
      <c r="D123" s="3"/>
      <c r="E123" s="3"/>
      <c r="F123" s="3"/>
      <c r="G123" s="14">
        <v>70499.06</v>
      </c>
      <c r="H123" s="14">
        <v>0</v>
      </c>
      <c r="I123" s="14">
        <v>0</v>
      </c>
      <c r="J123" s="14">
        <v>0</v>
      </c>
      <c r="K123" s="14">
        <v>0</v>
      </c>
      <c r="M123" s="19"/>
    </row>
    <row r="124" spans="1:13" x14ac:dyDescent="0.2">
      <c r="A124" s="2" t="s">
        <v>944</v>
      </c>
      <c r="B124" s="3"/>
      <c r="C124" s="2" t="s">
        <v>802</v>
      </c>
      <c r="D124" s="3"/>
      <c r="E124" s="3"/>
      <c r="F124" s="3"/>
      <c r="G124" s="14">
        <v>180.97</v>
      </c>
      <c r="H124" s="14">
        <v>0</v>
      </c>
      <c r="I124" s="14">
        <v>0</v>
      </c>
      <c r="J124" s="14">
        <v>0</v>
      </c>
      <c r="K124" s="14">
        <v>0</v>
      </c>
      <c r="M124" s="19"/>
    </row>
    <row r="125" spans="1:13" x14ac:dyDescent="0.2">
      <c r="A125" s="2" t="s">
        <v>945</v>
      </c>
      <c r="B125" s="3"/>
      <c r="C125" s="2" t="s">
        <v>804</v>
      </c>
      <c r="D125" s="3"/>
      <c r="E125" s="3"/>
      <c r="F125" s="3"/>
      <c r="G125" s="14">
        <v>381.51</v>
      </c>
      <c r="H125" s="14">
        <v>25.12</v>
      </c>
      <c r="I125" s="14">
        <v>0</v>
      </c>
      <c r="J125" s="14">
        <v>0</v>
      </c>
      <c r="K125" s="14">
        <v>0</v>
      </c>
      <c r="M125" s="19"/>
    </row>
    <row r="126" spans="1:13" x14ac:dyDescent="0.2">
      <c r="A126" s="2" t="s">
        <v>946</v>
      </c>
      <c r="B126" s="3"/>
      <c r="C126" s="2" t="s">
        <v>808</v>
      </c>
      <c r="D126" s="3"/>
      <c r="E126" s="3"/>
      <c r="F126" s="3"/>
      <c r="G126" s="14">
        <v>173.99</v>
      </c>
      <c r="H126" s="14">
        <v>3.45</v>
      </c>
      <c r="I126" s="14">
        <v>0</v>
      </c>
      <c r="J126" s="14">
        <v>0</v>
      </c>
      <c r="K126" s="14">
        <v>0</v>
      </c>
      <c r="M126" s="19"/>
    </row>
    <row r="127" spans="1:13" x14ac:dyDescent="0.2">
      <c r="A127" s="2" t="s">
        <v>947</v>
      </c>
      <c r="B127" s="3"/>
      <c r="C127" s="2" t="s">
        <v>948</v>
      </c>
      <c r="D127" s="3"/>
      <c r="E127" s="3"/>
      <c r="F127" s="3"/>
      <c r="G127" s="14">
        <v>283.69</v>
      </c>
      <c r="H127" s="14">
        <v>244.16</v>
      </c>
      <c r="I127" s="14">
        <v>0</v>
      </c>
      <c r="J127" s="14">
        <v>0</v>
      </c>
      <c r="K127" s="14">
        <v>0</v>
      </c>
      <c r="M127" s="19"/>
    </row>
    <row r="128" spans="1:13" x14ac:dyDescent="0.2">
      <c r="A128" s="2" t="s">
        <v>949</v>
      </c>
      <c r="B128" s="3"/>
      <c r="C128" s="2" t="s">
        <v>950</v>
      </c>
      <c r="D128" s="3"/>
      <c r="E128" s="3"/>
      <c r="F128" s="3"/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M128" s="19"/>
    </row>
    <row r="129" spans="1:13" x14ac:dyDescent="0.2">
      <c r="A129" s="2" t="s">
        <v>951</v>
      </c>
      <c r="B129" s="3"/>
      <c r="C129" s="2" t="s">
        <v>952</v>
      </c>
      <c r="D129" s="3"/>
      <c r="E129" s="3"/>
      <c r="F129" s="3"/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M129" s="19"/>
    </row>
    <row r="130" spans="1:13" x14ac:dyDescent="0.2">
      <c r="A130" s="2" t="s">
        <v>953</v>
      </c>
      <c r="B130" s="3"/>
      <c r="C130" s="2" t="s">
        <v>954</v>
      </c>
      <c r="D130" s="3"/>
      <c r="E130" s="3"/>
      <c r="F130" s="3"/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M130" s="19"/>
    </row>
    <row r="131" spans="1:13" x14ac:dyDescent="0.2">
      <c r="A131" s="2" t="s">
        <v>955</v>
      </c>
      <c r="B131" s="3"/>
      <c r="C131" s="2" t="s">
        <v>921</v>
      </c>
      <c r="D131" s="3"/>
      <c r="E131" s="3"/>
      <c r="F131" s="3"/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M131" s="19"/>
    </row>
    <row r="132" spans="1:13" x14ac:dyDescent="0.2">
      <c r="A132" s="2" t="s">
        <v>956</v>
      </c>
      <c r="B132" s="3"/>
      <c r="C132" s="2" t="s">
        <v>957</v>
      </c>
      <c r="D132" s="3"/>
      <c r="E132" s="3"/>
      <c r="F132" s="3"/>
      <c r="G132" s="14">
        <v>78031.240000000005</v>
      </c>
      <c r="H132" s="14">
        <v>78031.240000000005</v>
      </c>
      <c r="I132" s="14">
        <v>0</v>
      </c>
      <c r="J132" s="14">
        <v>78031.240000000005</v>
      </c>
      <c r="K132" s="14">
        <v>0</v>
      </c>
      <c r="M132" s="21"/>
    </row>
    <row r="133" spans="1:13" x14ac:dyDescent="0.2">
      <c r="A133" s="2" t="s">
        <v>1190</v>
      </c>
      <c r="B133" s="3"/>
      <c r="C133" s="2" t="s">
        <v>1191</v>
      </c>
      <c r="D133" s="3"/>
      <c r="E133" s="3"/>
      <c r="F133" s="3"/>
      <c r="G133" s="14">
        <v>0</v>
      </c>
      <c r="H133" s="14">
        <v>0</v>
      </c>
      <c r="I133" s="14">
        <v>0</v>
      </c>
      <c r="J133" s="14">
        <v>0</v>
      </c>
      <c r="K133" s="14">
        <v>81180</v>
      </c>
      <c r="M133" s="21"/>
    </row>
    <row r="134" spans="1:13" x14ac:dyDescent="0.2">
      <c r="A134" s="2" t="s">
        <v>1193</v>
      </c>
      <c r="B134" s="3"/>
      <c r="C134" s="2" t="s">
        <v>1192</v>
      </c>
      <c r="D134" s="3"/>
      <c r="E134" s="3"/>
      <c r="F134" s="3"/>
      <c r="G134" s="14">
        <v>0</v>
      </c>
      <c r="H134" s="14">
        <v>0</v>
      </c>
      <c r="I134" s="14">
        <v>0</v>
      </c>
      <c r="J134" s="14">
        <v>0</v>
      </c>
      <c r="K134" s="14">
        <v>63874.04</v>
      </c>
      <c r="M134" s="21"/>
    </row>
    <row r="135" spans="1:13" x14ac:dyDescent="0.2">
      <c r="A135" s="13" t="s">
        <v>729</v>
      </c>
      <c r="B135" s="2" t="s">
        <v>730</v>
      </c>
      <c r="C135" s="3"/>
      <c r="D135" s="3"/>
      <c r="E135" s="3"/>
      <c r="F135" s="1"/>
      <c r="G135" s="15">
        <v>149550.46</v>
      </c>
      <c r="H135" s="15">
        <v>78303.97</v>
      </c>
      <c r="I135" s="15">
        <v>0</v>
      </c>
      <c r="J135" s="15">
        <f>SUM(J123:J134)</f>
        <v>78031.240000000005</v>
      </c>
      <c r="K135" s="15">
        <f>SUM(K123:K134)</f>
        <v>145054.04</v>
      </c>
      <c r="M135" s="19">
        <f>SUM(I135-J135)</f>
        <v>-78031.240000000005</v>
      </c>
    </row>
    <row r="136" spans="1:13" x14ac:dyDescent="0.2">
      <c r="A136" s="2" t="s">
        <v>0</v>
      </c>
      <c r="B136" s="3"/>
      <c r="C136" s="3"/>
      <c r="D136" s="3"/>
      <c r="E136" s="4" t="s">
        <v>795</v>
      </c>
      <c r="F136" s="5"/>
      <c r="G136" s="5"/>
      <c r="H136" s="5"/>
      <c r="I136" s="5"/>
      <c r="J136" s="1"/>
      <c r="K136" s="1"/>
      <c r="M136" s="21"/>
    </row>
    <row r="137" spans="1:13" x14ac:dyDescent="0.2">
      <c r="A137" s="2" t="s">
        <v>796</v>
      </c>
      <c r="B137" s="3"/>
      <c r="C137" s="1"/>
      <c r="D137" s="17" t="s">
        <v>797</v>
      </c>
      <c r="E137" s="9"/>
      <c r="F137" s="9"/>
      <c r="G137" s="9"/>
      <c r="H137" s="9"/>
      <c r="I137" s="9"/>
      <c r="J137" s="1"/>
      <c r="K137" s="3"/>
      <c r="M137" s="19"/>
    </row>
    <row r="138" spans="1:13" x14ac:dyDescent="0.2">
      <c r="A138" s="1"/>
      <c r="B138" s="1"/>
      <c r="C138" s="1"/>
      <c r="D138" s="17" t="s">
        <v>778</v>
      </c>
      <c r="E138" s="9"/>
      <c r="F138" s="9"/>
      <c r="G138" s="9"/>
      <c r="H138" s="9"/>
      <c r="I138" s="9"/>
      <c r="J138" s="1"/>
      <c r="K138" s="1"/>
      <c r="M138" s="19"/>
    </row>
    <row r="139" spans="1:13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M139" s="19"/>
    </row>
    <row r="140" spans="1:13" x14ac:dyDescent="0.2">
      <c r="A140" s="2" t="s">
        <v>3</v>
      </c>
      <c r="B140" s="3"/>
      <c r="C140" s="2" t="s">
        <v>4</v>
      </c>
      <c r="D140" s="3"/>
      <c r="E140" s="3"/>
      <c r="F140" s="3"/>
      <c r="G140" s="8" t="s">
        <v>982</v>
      </c>
      <c r="H140" s="7" t="s">
        <v>981</v>
      </c>
      <c r="I140" s="7" t="s">
        <v>980</v>
      </c>
      <c r="J140" s="7" t="s">
        <v>979</v>
      </c>
      <c r="K140" s="10" t="s">
        <v>798</v>
      </c>
      <c r="M140" s="19"/>
    </row>
    <row r="141" spans="1:13" x14ac:dyDescent="0.2">
      <c r="A141" s="11" t="s">
        <v>735</v>
      </c>
      <c r="B141" s="4" t="s">
        <v>736</v>
      </c>
      <c r="C141" s="12"/>
      <c r="D141" s="12"/>
      <c r="E141" s="12"/>
      <c r="F141" s="1"/>
      <c r="G141" s="1"/>
      <c r="H141" s="1"/>
      <c r="I141" s="1"/>
      <c r="J141" s="1"/>
      <c r="K141" s="1"/>
      <c r="M141" s="19"/>
    </row>
    <row r="142" spans="1:13" x14ac:dyDescent="0.2">
      <c r="A142" s="2" t="s">
        <v>958</v>
      </c>
      <c r="B142" s="3"/>
      <c r="C142" s="2" t="s">
        <v>959</v>
      </c>
      <c r="D142" s="3"/>
      <c r="E142" s="3"/>
      <c r="F142" s="3"/>
      <c r="G142" s="14">
        <v>67443.899999999994</v>
      </c>
      <c r="H142" s="14">
        <v>71326.600000000006</v>
      </c>
      <c r="I142" s="14">
        <v>71000</v>
      </c>
      <c r="J142" s="14">
        <v>72402.78</v>
      </c>
      <c r="K142" s="14">
        <v>67940</v>
      </c>
      <c r="M142" s="19"/>
    </row>
    <row r="143" spans="1:13" x14ac:dyDescent="0.2">
      <c r="A143" s="2" t="s">
        <v>960</v>
      </c>
      <c r="B143" s="3"/>
      <c r="C143" s="2" t="s">
        <v>961</v>
      </c>
      <c r="D143" s="3"/>
      <c r="E143" s="3"/>
      <c r="F143" s="3"/>
      <c r="G143" s="14">
        <v>8175.85</v>
      </c>
      <c r="H143" s="14">
        <v>7145.3</v>
      </c>
      <c r="I143" s="14">
        <v>8131</v>
      </c>
      <c r="J143" s="14">
        <v>9788.65</v>
      </c>
      <c r="K143" s="14">
        <v>9000</v>
      </c>
      <c r="M143" s="19"/>
    </row>
    <row r="144" spans="1:13" x14ac:dyDescent="0.2">
      <c r="A144" s="2" t="s">
        <v>962</v>
      </c>
      <c r="B144" s="3"/>
      <c r="C144" s="2" t="s">
        <v>963</v>
      </c>
      <c r="D144" s="3"/>
      <c r="E144" s="3"/>
      <c r="F144" s="3"/>
      <c r="G144" s="14">
        <v>632.1</v>
      </c>
      <c r="H144" s="14">
        <v>1376.7</v>
      </c>
      <c r="I144" s="14">
        <v>2000</v>
      </c>
      <c r="J144" s="14">
        <v>1105.6500000000001</v>
      </c>
      <c r="K144" s="14">
        <v>2000</v>
      </c>
      <c r="M144" s="19"/>
    </row>
    <row r="145" spans="1:13" x14ac:dyDescent="0.2">
      <c r="A145" s="2" t="s">
        <v>964</v>
      </c>
      <c r="B145" s="3"/>
      <c r="C145" s="2" t="s">
        <v>965</v>
      </c>
      <c r="D145" s="3"/>
      <c r="E145" s="3"/>
      <c r="F145" s="3"/>
      <c r="G145" s="14">
        <v>500</v>
      </c>
      <c r="H145" s="14">
        <v>0</v>
      </c>
      <c r="I145" s="14">
        <v>500</v>
      </c>
      <c r="J145" s="14">
        <v>30</v>
      </c>
      <c r="K145" s="14">
        <v>500</v>
      </c>
      <c r="M145" s="19"/>
    </row>
    <row r="146" spans="1:13" x14ac:dyDescent="0.2">
      <c r="A146" s="2" t="s">
        <v>966</v>
      </c>
      <c r="B146" s="3"/>
      <c r="C146" s="2" t="s">
        <v>967</v>
      </c>
      <c r="D146" s="3"/>
      <c r="E146" s="3"/>
      <c r="F146" s="3"/>
      <c r="G146" s="14">
        <v>754.84</v>
      </c>
      <c r="H146" s="14">
        <v>1005.68</v>
      </c>
      <c r="I146" s="14">
        <v>1000</v>
      </c>
      <c r="J146" s="14">
        <v>1188</v>
      </c>
      <c r="K146" s="14">
        <v>1000</v>
      </c>
      <c r="M146" s="21"/>
    </row>
    <row r="147" spans="1:13" x14ac:dyDescent="0.2">
      <c r="A147" s="2" t="s">
        <v>968</v>
      </c>
      <c r="B147" s="3"/>
      <c r="C147" s="2" t="s">
        <v>969</v>
      </c>
      <c r="D147" s="3"/>
      <c r="E147" s="3"/>
      <c r="F147" s="3"/>
      <c r="G147" s="14">
        <v>66054.39</v>
      </c>
      <c r="H147" s="14">
        <v>61710.82</v>
      </c>
      <c r="I147" s="14">
        <v>68500</v>
      </c>
      <c r="J147" s="14">
        <v>64745.16</v>
      </c>
      <c r="K147" s="14">
        <v>68500</v>
      </c>
      <c r="M147" s="21"/>
    </row>
    <row r="148" spans="1:13" x14ac:dyDescent="0.2">
      <c r="A148" s="2" t="s">
        <v>970</v>
      </c>
      <c r="B148" s="3"/>
      <c r="C148" s="2" t="s">
        <v>971</v>
      </c>
      <c r="D148" s="3"/>
      <c r="E148" s="3"/>
      <c r="F148" s="3"/>
      <c r="G148" s="14">
        <v>10764.39</v>
      </c>
      <c r="H148" s="14">
        <v>12618.13</v>
      </c>
      <c r="I148" s="14">
        <v>14000</v>
      </c>
      <c r="J148" s="14">
        <v>10887.71</v>
      </c>
      <c r="K148" s="14">
        <v>13500</v>
      </c>
      <c r="M148" s="21"/>
    </row>
    <row r="149" spans="1:13" x14ac:dyDescent="0.2">
      <c r="A149" s="2" t="s">
        <v>972</v>
      </c>
      <c r="B149" s="3"/>
      <c r="C149" s="2" t="s">
        <v>973</v>
      </c>
      <c r="D149" s="3"/>
      <c r="E149" s="3"/>
      <c r="F149" s="3"/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M149" s="23"/>
    </row>
    <row r="150" spans="1:13" x14ac:dyDescent="0.2">
      <c r="A150" s="13" t="s">
        <v>735</v>
      </c>
      <c r="B150" s="2" t="s">
        <v>736</v>
      </c>
      <c r="C150" s="3"/>
      <c r="D150" s="3"/>
      <c r="E150" s="3"/>
      <c r="F150" s="1"/>
      <c r="G150" s="15">
        <v>154325.47</v>
      </c>
      <c r="H150" s="15">
        <v>155183.23000000001</v>
      </c>
      <c r="I150" s="15">
        <v>165131</v>
      </c>
      <c r="J150" s="15">
        <f>SUM(J142:J149)</f>
        <v>160147.94999999998</v>
      </c>
      <c r="K150" s="15">
        <f>SUM(K142:K149)</f>
        <v>162440</v>
      </c>
      <c r="M150" s="19">
        <f>SUM(I150-J150)</f>
        <v>4983.0500000000175</v>
      </c>
    </row>
    <row r="151" spans="1:13" x14ac:dyDescent="0.2">
      <c r="A151" s="2" t="s">
        <v>0</v>
      </c>
      <c r="B151" s="3"/>
      <c r="C151" s="3"/>
      <c r="D151" s="3"/>
      <c r="E151" s="4" t="s">
        <v>795</v>
      </c>
      <c r="F151" s="5"/>
      <c r="G151" s="5"/>
      <c r="H151" s="5"/>
      <c r="I151" s="5"/>
      <c r="J151" s="1"/>
      <c r="K151" s="1"/>
      <c r="M151" s="19"/>
    </row>
    <row r="152" spans="1:13" x14ac:dyDescent="0.2">
      <c r="A152" s="2" t="s">
        <v>796</v>
      </c>
      <c r="B152" s="3"/>
      <c r="C152" s="1"/>
      <c r="D152" s="17" t="s">
        <v>797</v>
      </c>
      <c r="E152" s="9"/>
      <c r="F152" s="9"/>
      <c r="G152" s="9"/>
      <c r="H152" s="9"/>
      <c r="I152" s="9"/>
      <c r="J152" s="1"/>
      <c r="K152" s="3"/>
      <c r="M152" s="19"/>
    </row>
    <row r="153" spans="1:13" x14ac:dyDescent="0.2">
      <c r="A153" s="1"/>
      <c r="B153" s="1"/>
      <c r="C153" s="1"/>
      <c r="D153" s="17" t="s">
        <v>778</v>
      </c>
      <c r="E153" s="9"/>
      <c r="F153" s="9"/>
      <c r="G153" s="9"/>
      <c r="H153" s="9"/>
      <c r="I153" s="9"/>
      <c r="J153" s="1"/>
      <c r="K153" s="1"/>
      <c r="M153" s="1"/>
    </row>
    <row r="154" spans="1:13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M154" s="21"/>
    </row>
    <row r="155" spans="1:13" x14ac:dyDescent="0.2">
      <c r="A155" s="2" t="s">
        <v>3</v>
      </c>
      <c r="B155" s="3"/>
      <c r="C155" s="2" t="s">
        <v>4</v>
      </c>
      <c r="D155" s="3"/>
      <c r="E155" s="3"/>
      <c r="F155" s="3"/>
      <c r="G155" s="8" t="s">
        <v>982</v>
      </c>
      <c r="H155" s="7" t="s">
        <v>981</v>
      </c>
      <c r="I155" s="7" t="s">
        <v>980</v>
      </c>
      <c r="J155" s="7" t="s">
        <v>979</v>
      </c>
      <c r="K155" s="10" t="s">
        <v>798</v>
      </c>
      <c r="M155" s="21"/>
    </row>
    <row r="156" spans="1:13" x14ac:dyDescent="0.2">
      <c r="A156" s="11" t="s">
        <v>756</v>
      </c>
      <c r="B156" s="4" t="s">
        <v>757</v>
      </c>
      <c r="C156" s="12"/>
      <c r="D156" s="12"/>
      <c r="E156" s="12"/>
      <c r="F156" s="1"/>
      <c r="G156" s="1"/>
      <c r="H156" s="1"/>
      <c r="I156" s="1"/>
      <c r="J156" s="1"/>
      <c r="K156" s="1"/>
      <c r="M156" s="23"/>
    </row>
    <row r="157" spans="1:13" x14ac:dyDescent="0.2">
      <c r="A157" s="2" t="s">
        <v>974</v>
      </c>
      <c r="B157" s="3"/>
      <c r="C157" s="2" t="s">
        <v>975</v>
      </c>
      <c r="D157" s="3"/>
      <c r="E157" s="3"/>
      <c r="F157" s="3"/>
      <c r="G157" s="14">
        <v>4920</v>
      </c>
      <c r="H157" s="14">
        <v>5330</v>
      </c>
      <c r="I157" s="14">
        <v>8960</v>
      </c>
      <c r="J157" s="14">
        <v>5915</v>
      </c>
      <c r="K157" s="14">
        <v>6500</v>
      </c>
      <c r="M157" s="21"/>
    </row>
    <row r="158" spans="1:13" x14ac:dyDescent="0.2">
      <c r="A158" s="13" t="s">
        <v>756</v>
      </c>
      <c r="B158" s="2" t="s">
        <v>757</v>
      </c>
      <c r="C158" s="3"/>
      <c r="D158" s="3"/>
      <c r="E158" s="3"/>
      <c r="F158" s="1"/>
      <c r="G158" s="15">
        <v>4920</v>
      </c>
      <c r="H158" s="15">
        <v>5330</v>
      </c>
      <c r="I158" s="15">
        <v>8960</v>
      </c>
      <c r="J158" s="15">
        <f>J157</f>
        <v>5915</v>
      </c>
      <c r="K158" s="15">
        <f>K157</f>
        <v>6500</v>
      </c>
      <c r="M158" s="19">
        <f>SUM(I158-J158)</f>
        <v>3045</v>
      </c>
    </row>
    <row r="159" spans="1:13" x14ac:dyDescent="0.2">
      <c r="A159" s="2" t="s">
        <v>0</v>
      </c>
      <c r="B159" s="3"/>
      <c r="C159" s="3"/>
      <c r="D159" s="3"/>
      <c r="E159" s="4" t="s">
        <v>795</v>
      </c>
      <c r="F159" s="5"/>
      <c r="G159" s="5"/>
      <c r="H159" s="5"/>
      <c r="I159" s="5"/>
      <c r="J159" s="1"/>
      <c r="K159" s="1"/>
      <c r="M159" s="19"/>
    </row>
    <row r="160" spans="1:13" x14ac:dyDescent="0.2">
      <c r="A160" s="2" t="s">
        <v>796</v>
      </c>
      <c r="B160" s="3"/>
      <c r="C160" s="1"/>
      <c r="D160" s="17" t="s">
        <v>797</v>
      </c>
      <c r="E160" s="9"/>
      <c r="F160" s="9"/>
      <c r="G160" s="9"/>
      <c r="H160" s="9"/>
      <c r="I160" s="9"/>
      <c r="J160" s="1"/>
      <c r="K160" s="3"/>
      <c r="M160" s="21"/>
    </row>
    <row r="161" spans="1:13" x14ac:dyDescent="0.2">
      <c r="A161" s="1"/>
      <c r="B161" s="1"/>
      <c r="C161" s="1"/>
      <c r="D161" s="17" t="s">
        <v>778</v>
      </c>
      <c r="E161" s="9"/>
      <c r="F161" s="9"/>
      <c r="G161" s="9"/>
      <c r="H161" s="9"/>
      <c r="I161" s="9"/>
      <c r="J161" s="1"/>
      <c r="K161" s="1"/>
      <c r="M161" s="21"/>
    </row>
    <row r="162" spans="1:13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M162" s="21"/>
    </row>
    <row r="163" spans="1:13" x14ac:dyDescent="0.2">
      <c r="A163" s="2" t="s">
        <v>3</v>
      </c>
      <c r="B163" s="3"/>
      <c r="C163" s="2" t="s">
        <v>4</v>
      </c>
      <c r="D163" s="3"/>
      <c r="E163" s="3"/>
      <c r="F163" s="3"/>
      <c r="G163" s="8" t="s">
        <v>982</v>
      </c>
      <c r="H163" s="7" t="s">
        <v>981</v>
      </c>
      <c r="I163" s="7" t="s">
        <v>980</v>
      </c>
      <c r="J163" s="7" t="s">
        <v>979</v>
      </c>
      <c r="K163" s="10" t="s">
        <v>798</v>
      </c>
      <c r="M163" s="21"/>
    </row>
    <row r="164" spans="1:13" x14ac:dyDescent="0.2">
      <c r="A164" s="11" t="s">
        <v>976</v>
      </c>
      <c r="B164" s="4" t="s">
        <v>977</v>
      </c>
      <c r="C164" s="12"/>
      <c r="D164" s="12"/>
      <c r="E164" s="12"/>
      <c r="F164" s="1"/>
      <c r="G164" s="1"/>
      <c r="H164" s="1"/>
      <c r="I164" s="1"/>
      <c r="J164" s="1"/>
      <c r="K164" s="1"/>
      <c r="M164" s="23"/>
    </row>
    <row r="165" spans="1:13" x14ac:dyDescent="0.2">
      <c r="A165" s="2" t="s">
        <v>978</v>
      </c>
      <c r="B165" s="3"/>
      <c r="C165" s="2" t="s">
        <v>82</v>
      </c>
      <c r="D165" s="3"/>
      <c r="E165" s="3"/>
      <c r="F165" s="3"/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M165" s="21"/>
    </row>
    <row r="166" spans="1:13" x14ac:dyDescent="0.2">
      <c r="A166" s="13" t="s">
        <v>976</v>
      </c>
      <c r="B166" s="2" t="s">
        <v>977</v>
      </c>
      <c r="C166" s="3"/>
      <c r="D166" s="3"/>
      <c r="E166" s="3"/>
      <c r="F166" s="1"/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M166" s="19"/>
    </row>
    <row r="167" spans="1:13" x14ac:dyDescent="0.2">
      <c r="M167" s="19"/>
    </row>
    <row r="168" spans="1:13" x14ac:dyDescent="0.2">
      <c r="M168" s="22"/>
    </row>
  </sheetData>
  <pageMargins left="0.7" right="0.7" top="0.75" bottom="0.75" header="0.3" footer="0.3"/>
  <pageSetup scale="90" orientation="landscape" r:id="rId1"/>
  <rowBreaks count="4" manualBreakCount="4">
    <brk id="35" max="10" man="1"/>
    <brk id="77" max="16383" man="1"/>
    <brk id="116" max="16383" man="1"/>
    <brk id="1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6"/>
  <sheetViews>
    <sheetView zoomScaleNormal="100" workbookViewId="0">
      <selection activeCell="J19" sqref="J19"/>
    </sheetView>
  </sheetViews>
  <sheetFormatPr defaultRowHeight="12.75" x14ac:dyDescent="0.2"/>
  <cols>
    <col min="1" max="1" width="13.85546875" customWidth="1"/>
    <col min="2" max="2" width="4.42578125" customWidth="1"/>
    <col min="7" max="7" width="14.5703125" customWidth="1"/>
    <col min="8" max="8" width="14.42578125" customWidth="1"/>
    <col min="9" max="9" width="16.5703125" customWidth="1"/>
    <col min="10" max="10" width="13.7109375" customWidth="1"/>
    <col min="11" max="11" width="16.42578125" customWidth="1"/>
    <col min="13" max="13" width="25.140625" customWidth="1"/>
  </cols>
  <sheetData>
    <row r="1" spans="1:13" x14ac:dyDescent="0.2">
      <c r="A1" s="2" t="s">
        <v>0</v>
      </c>
      <c r="B1" s="3"/>
      <c r="C1" s="3"/>
      <c r="D1" s="3"/>
      <c r="E1" s="4" t="s">
        <v>775</v>
      </c>
      <c r="F1" s="5"/>
      <c r="G1" s="5"/>
      <c r="H1" s="5"/>
      <c r="I1" s="5"/>
      <c r="J1" s="1"/>
      <c r="K1" s="3"/>
    </row>
    <row r="2" spans="1:13" x14ac:dyDescent="0.2">
      <c r="A2" s="2" t="s">
        <v>776</v>
      </c>
      <c r="B2" s="3"/>
      <c r="C2" s="1"/>
      <c r="D2" s="17" t="s">
        <v>777</v>
      </c>
      <c r="E2" s="9"/>
      <c r="F2" s="9"/>
      <c r="G2" s="9"/>
      <c r="H2" s="9"/>
      <c r="I2" s="9"/>
      <c r="J2" s="1"/>
      <c r="K2" s="6"/>
    </row>
    <row r="3" spans="1:13" x14ac:dyDescent="0.2">
      <c r="A3" s="1"/>
      <c r="B3" s="1"/>
      <c r="C3" s="1"/>
      <c r="D3" s="17" t="s">
        <v>778</v>
      </c>
      <c r="E3" s="9"/>
      <c r="F3" s="9"/>
      <c r="G3" s="9"/>
      <c r="H3" s="9"/>
      <c r="I3" s="9"/>
      <c r="J3" s="1"/>
      <c r="K3" s="1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x14ac:dyDescent="0.2">
      <c r="A5" s="2" t="s">
        <v>3</v>
      </c>
      <c r="B5" s="3"/>
      <c r="C5" s="2" t="s">
        <v>4</v>
      </c>
      <c r="D5" s="3"/>
      <c r="E5" s="3"/>
      <c r="F5" s="3"/>
      <c r="G5" s="7" t="s">
        <v>794</v>
      </c>
      <c r="H5" s="7" t="s">
        <v>793</v>
      </c>
      <c r="I5" s="7" t="s">
        <v>779</v>
      </c>
      <c r="J5" s="8" t="s">
        <v>8</v>
      </c>
      <c r="K5" s="10" t="s">
        <v>9</v>
      </c>
    </row>
    <row r="6" spans="1:13" x14ac:dyDescent="0.2">
      <c r="A6" s="1"/>
      <c r="B6" s="1"/>
      <c r="C6" s="1"/>
      <c r="D6" s="1"/>
      <c r="E6" s="1"/>
      <c r="F6" s="1"/>
      <c r="G6" s="1"/>
      <c r="H6" s="1"/>
      <c r="I6" s="1"/>
      <c r="J6" s="8" t="s">
        <v>12</v>
      </c>
      <c r="K6" s="1"/>
    </row>
    <row r="7" spans="1:13" x14ac:dyDescent="0.2">
      <c r="A7" s="11" t="s">
        <v>13</v>
      </c>
      <c r="B7" s="4" t="s">
        <v>14</v>
      </c>
      <c r="C7" s="12"/>
      <c r="D7" s="12"/>
      <c r="E7" s="12"/>
      <c r="F7" s="1"/>
      <c r="G7" s="1"/>
      <c r="H7" s="1"/>
      <c r="I7" s="1"/>
      <c r="J7" s="1"/>
      <c r="K7" s="1"/>
    </row>
    <row r="8" spans="1:13" x14ac:dyDescent="0.2">
      <c r="A8" s="13" t="s">
        <v>15</v>
      </c>
      <c r="B8" s="2" t="s">
        <v>16</v>
      </c>
      <c r="C8" s="3"/>
      <c r="D8" s="3"/>
      <c r="E8" s="3"/>
      <c r="F8" s="1"/>
      <c r="G8" s="14">
        <v>533323.57999999996</v>
      </c>
      <c r="H8" s="14">
        <v>593121.320000001</v>
      </c>
      <c r="I8" s="14">
        <v>614008</v>
      </c>
      <c r="J8" s="14">
        <f>EXPEND!G54</f>
        <v>609442.19999999995</v>
      </c>
      <c r="K8" s="14">
        <f>EXPEND!H54</f>
        <v>661205</v>
      </c>
      <c r="M8" s="19"/>
    </row>
    <row r="9" spans="1:13" x14ac:dyDescent="0.2">
      <c r="A9" s="13" t="s">
        <v>83</v>
      </c>
      <c r="B9" s="2" t="s">
        <v>84</v>
      </c>
      <c r="C9" s="3"/>
      <c r="D9" s="3"/>
      <c r="E9" s="3"/>
      <c r="F9" s="1"/>
      <c r="G9" s="14">
        <v>1776.2</v>
      </c>
      <c r="H9" s="14">
        <v>40.36</v>
      </c>
      <c r="I9" s="14">
        <v>2190</v>
      </c>
      <c r="J9" s="14">
        <f>EXPEND!G66</f>
        <v>3010.2900000000004</v>
      </c>
      <c r="K9" s="14">
        <f>EXPEND!H66</f>
        <v>2700</v>
      </c>
      <c r="M9" s="19"/>
    </row>
    <row r="10" spans="1:13" x14ac:dyDescent="0.2">
      <c r="A10" s="13" t="s">
        <v>90</v>
      </c>
      <c r="B10" s="2" t="s">
        <v>91</v>
      </c>
      <c r="C10" s="3"/>
      <c r="D10" s="3"/>
      <c r="E10" s="3"/>
      <c r="F10" s="1"/>
      <c r="G10" s="14">
        <v>177962.76</v>
      </c>
      <c r="H10" s="14">
        <v>165912.42000000001</v>
      </c>
      <c r="I10" s="14">
        <v>179762</v>
      </c>
      <c r="J10" s="14">
        <f>EXPEND!G100</f>
        <v>168943.79000000004</v>
      </c>
      <c r="K10" s="14">
        <f>EXPEND!H100</f>
        <v>197175</v>
      </c>
      <c r="M10" s="19"/>
    </row>
    <row r="11" spans="1:13" x14ac:dyDescent="0.2">
      <c r="A11" s="13" t="s">
        <v>133</v>
      </c>
      <c r="B11" s="2" t="s">
        <v>134</v>
      </c>
      <c r="C11" s="3"/>
      <c r="D11" s="3"/>
      <c r="E11" s="3"/>
      <c r="F11" s="1"/>
      <c r="G11" s="14">
        <v>510761.55</v>
      </c>
      <c r="H11" s="14">
        <v>510258.53</v>
      </c>
      <c r="I11" s="14">
        <v>474378</v>
      </c>
      <c r="J11" s="14">
        <f>EXPEND!G136</f>
        <v>477957.78</v>
      </c>
      <c r="K11" s="14">
        <f>EXPEND!H136</f>
        <v>549970</v>
      </c>
      <c r="M11" s="19"/>
    </row>
    <row r="12" spans="1:13" x14ac:dyDescent="0.2">
      <c r="A12" s="13" t="s">
        <v>1008</v>
      </c>
      <c r="B12" s="2" t="s">
        <v>169</v>
      </c>
      <c r="C12" s="3"/>
      <c r="D12" s="3"/>
      <c r="E12" s="3"/>
      <c r="F12" s="1"/>
      <c r="G12" s="14">
        <v>46618.400000000001</v>
      </c>
      <c r="H12" s="14">
        <v>48882.82</v>
      </c>
      <c r="I12" s="14">
        <v>50168</v>
      </c>
      <c r="J12" s="14">
        <f>EXPEND!G147</f>
        <v>51637.51</v>
      </c>
      <c r="K12" s="14">
        <f>EXPEND!H147</f>
        <v>47691</v>
      </c>
      <c r="M12" s="19"/>
    </row>
    <row r="13" spans="1:13" x14ac:dyDescent="0.2">
      <c r="A13" s="13" t="s">
        <v>172</v>
      </c>
      <c r="B13" s="2" t="s">
        <v>173</v>
      </c>
      <c r="C13" s="3"/>
      <c r="D13" s="3"/>
      <c r="E13" s="3"/>
      <c r="F13" s="1"/>
      <c r="G13" s="14">
        <v>94441.9399999999</v>
      </c>
      <c r="H13" s="14">
        <v>92533.840000000098</v>
      </c>
      <c r="I13" s="14">
        <v>92254</v>
      </c>
      <c r="J13" s="14">
        <f>EXPEND!G167</f>
        <v>72892.960000000006</v>
      </c>
      <c r="K13" s="14">
        <f>EXPEND!H167</f>
        <v>96290</v>
      </c>
      <c r="M13" s="19"/>
    </row>
    <row r="14" spans="1:13" x14ac:dyDescent="0.2">
      <c r="A14" s="13" t="s">
        <v>194</v>
      </c>
      <c r="B14" s="2" t="s">
        <v>195</v>
      </c>
      <c r="C14" s="3"/>
      <c r="D14" s="3"/>
      <c r="E14" s="3"/>
      <c r="F14" s="1"/>
      <c r="G14" s="14">
        <v>50837.71</v>
      </c>
      <c r="H14" s="14">
        <v>50522.239999999998</v>
      </c>
      <c r="I14" s="14">
        <v>53097</v>
      </c>
      <c r="J14" s="14">
        <f>EXPEND!G181</f>
        <v>56116.830000000009</v>
      </c>
      <c r="K14" s="14">
        <f>EXPEND!H181</f>
        <v>60850</v>
      </c>
      <c r="M14" s="19"/>
    </row>
    <row r="15" spans="1:13" x14ac:dyDescent="0.2">
      <c r="A15" s="13" t="s">
        <v>206</v>
      </c>
      <c r="B15" s="2" t="s">
        <v>207</v>
      </c>
      <c r="C15" s="3"/>
      <c r="D15" s="3"/>
      <c r="E15" s="3"/>
      <c r="F15" s="1"/>
      <c r="G15" s="14">
        <v>13696.57</v>
      </c>
      <c r="H15" s="14">
        <v>14020.37</v>
      </c>
      <c r="I15" s="14">
        <v>14754</v>
      </c>
      <c r="J15" s="14">
        <f>EXPEND!G192</f>
        <v>14800.300000000001</v>
      </c>
      <c r="K15" s="14">
        <f>EXPEND!H192</f>
        <v>16500</v>
      </c>
      <c r="M15" s="19"/>
    </row>
    <row r="16" spans="1:13" x14ac:dyDescent="0.2">
      <c r="A16" s="13" t="s">
        <v>215</v>
      </c>
      <c r="B16" s="2" t="s">
        <v>216</v>
      </c>
      <c r="C16" s="3"/>
      <c r="D16" s="3"/>
      <c r="E16" s="3"/>
      <c r="F16" s="1"/>
      <c r="G16" s="14">
        <v>54.82</v>
      </c>
      <c r="H16" s="14">
        <v>0</v>
      </c>
      <c r="I16" s="14">
        <v>700</v>
      </c>
      <c r="J16" s="14">
        <f>EXPEND!G196</f>
        <v>0</v>
      </c>
      <c r="K16" s="14">
        <f>EXPEND!H196</f>
        <v>500</v>
      </c>
      <c r="M16" s="19"/>
    </row>
    <row r="17" spans="1:13" x14ac:dyDescent="0.2">
      <c r="A17" s="13" t="s">
        <v>220</v>
      </c>
      <c r="B17" s="2" t="s">
        <v>221</v>
      </c>
      <c r="C17" s="3"/>
      <c r="D17" s="3"/>
      <c r="E17" s="3"/>
      <c r="F17" s="1"/>
      <c r="G17" s="14">
        <v>3698.47</v>
      </c>
      <c r="H17" s="14">
        <v>7000</v>
      </c>
      <c r="I17" s="14">
        <v>6000</v>
      </c>
      <c r="J17" s="14">
        <f>EXPEND!G200</f>
        <v>0</v>
      </c>
      <c r="K17" s="14">
        <f>EXPEND!H200</f>
        <v>5000</v>
      </c>
      <c r="M17" s="19"/>
    </row>
    <row r="18" spans="1:13" x14ac:dyDescent="0.2">
      <c r="A18" s="13" t="s">
        <v>224</v>
      </c>
      <c r="B18" s="2" t="s">
        <v>225</v>
      </c>
      <c r="C18" s="3"/>
      <c r="D18" s="3"/>
      <c r="E18" s="3"/>
      <c r="F18" s="1"/>
      <c r="G18" s="14">
        <v>0</v>
      </c>
      <c r="H18" s="14">
        <v>0</v>
      </c>
      <c r="I18" s="14">
        <v>10815</v>
      </c>
      <c r="J18" s="14">
        <f>EXPEND!G207</f>
        <v>2740.74</v>
      </c>
      <c r="K18" s="14">
        <f>EXPEND!H207</f>
        <v>11365</v>
      </c>
      <c r="M18" s="19"/>
    </row>
    <row r="19" spans="1:13" x14ac:dyDescent="0.2">
      <c r="A19" s="13" t="s">
        <v>231</v>
      </c>
      <c r="B19" s="2" t="s">
        <v>232</v>
      </c>
      <c r="C19" s="3"/>
      <c r="D19" s="3"/>
      <c r="E19" s="3"/>
      <c r="F19" s="1"/>
      <c r="G19" s="14">
        <v>9944.25</v>
      </c>
      <c r="H19" s="14">
        <v>9747.64</v>
      </c>
      <c r="I19" s="14">
        <v>11665</v>
      </c>
      <c r="J19" s="14">
        <f>EXPEND!G225</f>
        <v>10227.91</v>
      </c>
      <c r="K19" s="14">
        <f>EXPEND!H225</f>
        <v>11945</v>
      </c>
      <c r="M19" s="19"/>
    </row>
    <row r="20" spans="1:13" x14ac:dyDescent="0.2">
      <c r="A20" s="13" t="s">
        <v>249</v>
      </c>
      <c r="B20" s="2" t="s">
        <v>250</v>
      </c>
      <c r="C20" s="3"/>
      <c r="D20" s="3"/>
      <c r="E20" s="3"/>
      <c r="F20" s="1"/>
      <c r="G20" s="14">
        <v>63064.76</v>
      </c>
      <c r="H20" s="14">
        <v>64362.78</v>
      </c>
      <c r="I20" s="14">
        <v>69728</v>
      </c>
      <c r="J20" s="14">
        <f>EXPEND!G240</f>
        <v>68949.509999999995</v>
      </c>
      <c r="K20" s="14">
        <f>EXPEND!H240</f>
        <v>74725</v>
      </c>
      <c r="M20" s="19"/>
    </row>
    <row r="21" spans="1:13" x14ac:dyDescent="0.2">
      <c r="A21" s="13" t="s">
        <v>262</v>
      </c>
      <c r="B21" s="2" t="s">
        <v>263</v>
      </c>
      <c r="C21" s="3"/>
      <c r="D21" s="3"/>
      <c r="E21" s="3"/>
      <c r="F21" s="1"/>
      <c r="G21" s="14">
        <v>7031.9</v>
      </c>
      <c r="H21" s="14">
        <v>6918.6</v>
      </c>
      <c r="I21" s="14">
        <v>58333</v>
      </c>
      <c r="J21" s="14">
        <f>EXPEND!G250</f>
        <v>9643.31</v>
      </c>
      <c r="K21" s="14">
        <f>EXPEND!H250</f>
        <v>64983</v>
      </c>
      <c r="M21" s="19"/>
    </row>
    <row r="22" spans="1:13" x14ac:dyDescent="0.2">
      <c r="A22" s="13" t="s">
        <v>272</v>
      </c>
      <c r="B22" s="2" t="s">
        <v>273</v>
      </c>
      <c r="C22" s="3"/>
      <c r="D22" s="3"/>
      <c r="E22" s="3"/>
      <c r="F22" s="1"/>
      <c r="G22" s="14">
        <v>396.5</v>
      </c>
      <c r="H22" s="14">
        <v>0</v>
      </c>
      <c r="I22" s="14">
        <v>500</v>
      </c>
      <c r="J22" s="14">
        <f>EXPEND!G254</f>
        <v>495.09000000000003</v>
      </c>
      <c r="K22" s="14">
        <f>EXPEND!H254</f>
        <v>550</v>
      </c>
      <c r="M22" s="19"/>
    </row>
    <row r="23" spans="1:13" x14ac:dyDescent="0.2">
      <c r="A23" s="13" t="s">
        <v>276</v>
      </c>
      <c r="B23" s="2" t="s">
        <v>277</v>
      </c>
      <c r="C23" s="3"/>
      <c r="D23" s="3"/>
      <c r="E23" s="3"/>
      <c r="F23" s="1"/>
      <c r="G23" s="14">
        <v>432.81</v>
      </c>
      <c r="H23" s="14">
        <v>278.85000000000002</v>
      </c>
      <c r="I23" s="14">
        <v>500</v>
      </c>
      <c r="J23" s="14">
        <f>EXPEND!G257</f>
        <v>541.59</v>
      </c>
      <c r="K23" s="14">
        <f>EXPEND!H257</f>
        <v>2500</v>
      </c>
      <c r="M23" s="19"/>
    </row>
    <row r="24" spans="1:13" x14ac:dyDescent="0.2">
      <c r="A24" s="13" t="s">
        <v>280</v>
      </c>
      <c r="B24" s="2" t="s">
        <v>281</v>
      </c>
      <c r="C24" s="3"/>
      <c r="D24" s="3"/>
      <c r="E24" s="3"/>
      <c r="F24" s="1"/>
      <c r="G24" s="14">
        <v>8500</v>
      </c>
      <c r="H24" s="14">
        <v>8700</v>
      </c>
      <c r="I24" s="14">
        <v>8900</v>
      </c>
      <c r="J24" s="14">
        <f>EXPEND!G260</f>
        <v>8900</v>
      </c>
      <c r="K24" s="14">
        <f>EXPEND!H260</f>
        <v>9100</v>
      </c>
      <c r="M24" s="19"/>
    </row>
    <row r="25" spans="1:13" x14ac:dyDescent="0.2">
      <c r="A25" s="13" t="s">
        <v>284</v>
      </c>
      <c r="B25" s="2" t="s">
        <v>285</v>
      </c>
      <c r="C25" s="3"/>
      <c r="D25" s="3"/>
      <c r="E25" s="3"/>
      <c r="F25" s="1"/>
      <c r="G25" s="14">
        <v>152426.5</v>
      </c>
      <c r="H25" s="14">
        <v>175846.64</v>
      </c>
      <c r="I25" s="14">
        <v>180644</v>
      </c>
      <c r="J25" s="14">
        <f>EXPEND!G276</f>
        <v>181844.60000000003</v>
      </c>
      <c r="K25" s="14">
        <f>EXPEND!H276</f>
        <v>194345</v>
      </c>
      <c r="M25" s="19"/>
    </row>
    <row r="26" spans="1:13" x14ac:dyDescent="0.2">
      <c r="A26" s="13" t="s">
        <v>301</v>
      </c>
      <c r="B26" s="2" t="s">
        <v>302</v>
      </c>
      <c r="C26" s="3"/>
      <c r="D26" s="3"/>
      <c r="E26" s="3"/>
      <c r="F26" s="1"/>
      <c r="G26" s="14">
        <v>792</v>
      </c>
      <c r="H26" s="14">
        <v>2256.84</v>
      </c>
      <c r="I26" s="14">
        <v>2400</v>
      </c>
      <c r="J26" s="14">
        <f>EXPEND!G280</f>
        <v>995.76</v>
      </c>
      <c r="K26" s="14">
        <f>EXPEND!H280</f>
        <v>1125</v>
      </c>
      <c r="M26" s="19"/>
    </row>
    <row r="27" spans="1:13" x14ac:dyDescent="0.2">
      <c r="A27" s="13" t="s">
        <v>306</v>
      </c>
      <c r="B27" s="2" t="s">
        <v>307</v>
      </c>
      <c r="C27" s="3"/>
      <c r="D27" s="3"/>
      <c r="E27" s="3"/>
      <c r="F27" s="1"/>
      <c r="G27" s="14">
        <v>126967.13</v>
      </c>
      <c r="H27" s="14">
        <v>132867.71</v>
      </c>
      <c r="I27" s="14">
        <v>134664</v>
      </c>
      <c r="J27" s="14">
        <f>EXPEND!G295</f>
        <v>137423.30000000002</v>
      </c>
      <c r="K27" s="14">
        <f>EXPEND!H295</f>
        <v>146625</v>
      </c>
      <c r="M27" s="19"/>
    </row>
    <row r="28" spans="1:13" x14ac:dyDescent="0.2">
      <c r="A28" s="13" t="s">
        <v>320</v>
      </c>
      <c r="B28" s="2" t="s">
        <v>321</v>
      </c>
      <c r="C28" s="3"/>
      <c r="D28" s="3"/>
      <c r="E28" s="3"/>
      <c r="F28" s="1"/>
      <c r="G28" s="14">
        <v>618.77</v>
      </c>
      <c r="H28" s="14">
        <v>113.92</v>
      </c>
      <c r="I28" s="14">
        <v>400</v>
      </c>
      <c r="J28" s="14">
        <f>EXPEND!G298</f>
        <v>0</v>
      </c>
      <c r="K28" s="14">
        <f>EXPEND!H298</f>
        <v>400</v>
      </c>
      <c r="M28" s="19"/>
    </row>
    <row r="29" spans="1:13" x14ac:dyDescent="0.2">
      <c r="A29" s="13" t="s">
        <v>324</v>
      </c>
      <c r="B29" s="2" t="s">
        <v>325</v>
      </c>
      <c r="C29" s="3"/>
      <c r="D29" s="3"/>
      <c r="E29" s="3"/>
      <c r="F29" s="1"/>
      <c r="G29" s="14">
        <v>66276.179999999993</v>
      </c>
      <c r="H29" s="14">
        <v>68296.97</v>
      </c>
      <c r="I29" s="14">
        <v>71012</v>
      </c>
      <c r="J29" s="14">
        <f>EXPEND!G314</f>
        <v>70651.59</v>
      </c>
      <c r="K29" s="14">
        <f>EXPEND!H314</f>
        <v>75850</v>
      </c>
      <c r="M29" s="19"/>
    </row>
    <row r="30" spans="1:13" x14ac:dyDescent="0.2">
      <c r="A30" s="13" t="s">
        <v>341</v>
      </c>
      <c r="B30" s="2" t="s">
        <v>342</v>
      </c>
      <c r="C30" s="3"/>
      <c r="D30" s="3"/>
      <c r="E30" s="3"/>
      <c r="F30" s="1"/>
      <c r="G30" s="14">
        <v>9079.5400000000009</v>
      </c>
      <c r="H30" s="14">
        <v>8092.38</v>
      </c>
      <c r="I30" s="14">
        <v>10900</v>
      </c>
      <c r="J30" s="14">
        <f>EXPEND!G319</f>
        <v>6369.17</v>
      </c>
      <c r="K30" s="14">
        <f>EXPEND!H319</f>
        <v>6400</v>
      </c>
      <c r="M30" s="19"/>
    </row>
    <row r="31" spans="1:13" x14ac:dyDescent="0.2">
      <c r="A31" s="13" t="s">
        <v>347</v>
      </c>
      <c r="B31" s="2" t="s">
        <v>348</v>
      </c>
      <c r="C31" s="3"/>
      <c r="D31" s="3"/>
      <c r="E31" s="3"/>
      <c r="F31" s="1"/>
      <c r="G31" s="14">
        <v>163361.47</v>
      </c>
      <c r="H31" s="14">
        <v>159623.64000000001</v>
      </c>
      <c r="I31" s="14">
        <v>239297</v>
      </c>
      <c r="J31" s="14">
        <f>EXPEND!G343</f>
        <v>172932.38</v>
      </c>
      <c r="K31" s="14">
        <f>EXPEND!H343</f>
        <v>263790</v>
      </c>
      <c r="M31" s="19"/>
    </row>
    <row r="32" spans="1:13" x14ac:dyDescent="0.2">
      <c r="A32" s="13" t="s">
        <v>379</v>
      </c>
      <c r="B32" s="2" t="s">
        <v>380</v>
      </c>
      <c r="C32" s="3"/>
      <c r="D32" s="3"/>
      <c r="E32" s="3"/>
      <c r="F32" s="1"/>
      <c r="G32" s="14">
        <v>117149.47</v>
      </c>
      <c r="H32" s="14">
        <v>108653.02</v>
      </c>
      <c r="I32" s="14">
        <v>149623</v>
      </c>
      <c r="J32" s="14">
        <f>EXPEND!G360</f>
        <v>101561.67</v>
      </c>
      <c r="K32" s="14">
        <f>EXPEND!H360</f>
        <v>129630</v>
      </c>
      <c r="M32" s="19"/>
    </row>
    <row r="33" spans="1:13" x14ac:dyDescent="0.2">
      <c r="A33" s="13" t="s">
        <v>395</v>
      </c>
      <c r="B33" s="2" t="s">
        <v>396</v>
      </c>
      <c r="C33" s="3"/>
      <c r="D33" s="3"/>
      <c r="E33" s="3"/>
      <c r="F33" s="1"/>
      <c r="G33" s="14">
        <v>31751.84</v>
      </c>
      <c r="H33" s="14">
        <v>39719.580000000104</v>
      </c>
      <c r="I33" s="14">
        <v>41867</v>
      </c>
      <c r="J33" s="14">
        <f>EXPEND!G396</f>
        <v>41950.89</v>
      </c>
      <c r="K33" s="14">
        <f>EXPEND!H396</f>
        <v>43433</v>
      </c>
      <c r="M33" s="19"/>
    </row>
    <row r="34" spans="1:13" x14ac:dyDescent="0.2">
      <c r="A34" s="13" t="s">
        <v>427</v>
      </c>
      <c r="B34" s="2" t="s">
        <v>428</v>
      </c>
      <c r="C34" s="3"/>
      <c r="D34" s="3"/>
      <c r="E34" s="3"/>
      <c r="F34" s="1"/>
      <c r="G34" s="14">
        <v>27300.47</v>
      </c>
      <c r="H34" s="14">
        <v>39816.71</v>
      </c>
      <c r="I34" s="14">
        <v>37201</v>
      </c>
      <c r="J34" s="14">
        <f>EXPEND!G431</f>
        <v>41877.979999999989</v>
      </c>
      <c r="K34" s="14">
        <f>EXPEND!H431</f>
        <v>41957</v>
      </c>
      <c r="M34" s="19"/>
    </row>
    <row r="35" spans="1:13" x14ac:dyDescent="0.2">
      <c r="A35" s="13" t="s">
        <v>457</v>
      </c>
      <c r="B35" s="2" t="s">
        <v>458</v>
      </c>
      <c r="C35" s="3"/>
      <c r="D35" s="3"/>
      <c r="E35" s="3"/>
      <c r="F35" s="1"/>
      <c r="G35" s="14">
        <v>13306.93</v>
      </c>
      <c r="H35" s="14">
        <v>12239.96</v>
      </c>
      <c r="I35" s="14">
        <v>14938</v>
      </c>
      <c r="J35" s="14">
        <f>EXPEND!G437</f>
        <v>11902.38</v>
      </c>
      <c r="K35" s="14">
        <f>EXPEND!H437</f>
        <v>13400</v>
      </c>
      <c r="M35" s="19"/>
    </row>
    <row r="36" spans="1:13" x14ac:dyDescent="0.2">
      <c r="A36" s="13" t="s">
        <v>464</v>
      </c>
      <c r="B36" s="2" t="s">
        <v>465</v>
      </c>
      <c r="C36" s="3"/>
      <c r="D36" s="3"/>
      <c r="E36" s="3"/>
      <c r="F36" s="1"/>
      <c r="G36" s="14">
        <v>41976.5</v>
      </c>
      <c r="H36" s="14">
        <v>41801.800000000003</v>
      </c>
      <c r="I36" s="14">
        <v>46451</v>
      </c>
      <c r="J36" s="14">
        <f>EXPEND!G452</f>
        <v>50676.86</v>
      </c>
      <c r="K36" s="14">
        <f>EXPEND!H452</f>
        <v>51930</v>
      </c>
      <c r="M36" s="19"/>
    </row>
    <row r="37" spans="1:13" x14ac:dyDescent="0.2">
      <c r="A37" s="13" t="s">
        <v>479</v>
      </c>
      <c r="B37" s="2" t="s">
        <v>480</v>
      </c>
      <c r="C37" s="3"/>
      <c r="D37" s="3"/>
      <c r="E37" s="3"/>
      <c r="F37" s="1"/>
      <c r="G37" s="14">
        <v>0</v>
      </c>
      <c r="H37" s="14">
        <v>0</v>
      </c>
      <c r="I37" s="14">
        <v>0</v>
      </c>
      <c r="J37" s="14">
        <f>EXPEND!G454</f>
        <v>0</v>
      </c>
      <c r="K37" s="14">
        <f>EXPEND!H455</f>
        <v>0</v>
      </c>
      <c r="M37" s="19"/>
    </row>
    <row r="38" spans="1:13" x14ac:dyDescent="0.2">
      <c r="A38" s="13" t="s">
        <v>483</v>
      </c>
      <c r="B38" s="2" t="s">
        <v>484</v>
      </c>
      <c r="C38" s="3"/>
      <c r="D38" s="3"/>
      <c r="E38" s="3"/>
      <c r="F38" s="1"/>
      <c r="G38" s="14">
        <v>0</v>
      </c>
      <c r="H38" s="14">
        <v>0</v>
      </c>
      <c r="I38" s="14">
        <v>0</v>
      </c>
      <c r="J38" s="14">
        <f>EXPEND!G457</f>
        <v>0</v>
      </c>
      <c r="K38" s="14">
        <f>EXPEND!H458</f>
        <v>0</v>
      </c>
      <c r="M38" s="19"/>
    </row>
    <row r="39" spans="1:13" x14ac:dyDescent="0.2">
      <c r="A39" s="13" t="s">
        <v>13</v>
      </c>
      <c r="B39" s="2" t="s">
        <v>14</v>
      </c>
      <c r="C39" s="3"/>
      <c r="D39" s="3"/>
      <c r="E39" s="3"/>
      <c r="F39" s="1"/>
      <c r="G39" s="15">
        <v>2273549.0200000098</v>
      </c>
      <c r="H39" s="15">
        <v>2361628.94</v>
      </c>
      <c r="I39" s="15">
        <v>2577149</v>
      </c>
      <c r="J39" s="15">
        <f>SUM(J8:J38)</f>
        <v>2374486.39</v>
      </c>
      <c r="K39" s="15">
        <f>SUM(K8:K38)</f>
        <v>2781934</v>
      </c>
      <c r="M39" s="19"/>
    </row>
    <row r="40" spans="1:13" x14ac:dyDescent="0.2">
      <c r="A40" s="2" t="s">
        <v>0</v>
      </c>
      <c r="B40" s="3"/>
      <c r="C40" s="3"/>
      <c r="D40" s="3"/>
      <c r="E40" s="4" t="s">
        <v>775</v>
      </c>
      <c r="F40" s="5"/>
      <c r="G40" s="5"/>
      <c r="H40" s="5"/>
      <c r="I40" s="5"/>
      <c r="J40" s="1"/>
      <c r="K40" s="3"/>
      <c r="M40" s="1"/>
    </row>
    <row r="41" spans="1:13" x14ac:dyDescent="0.2">
      <c r="A41" s="2" t="s">
        <v>776</v>
      </c>
      <c r="B41" s="3"/>
      <c r="C41" s="1"/>
      <c r="D41" s="17" t="s">
        <v>777</v>
      </c>
      <c r="E41" s="9"/>
      <c r="F41" s="9"/>
      <c r="G41" s="9"/>
      <c r="H41" s="9"/>
      <c r="I41" s="9"/>
      <c r="J41" s="1"/>
      <c r="K41" s="6"/>
      <c r="M41" s="1"/>
    </row>
    <row r="42" spans="1:13" x14ac:dyDescent="0.2">
      <c r="A42" s="1"/>
      <c r="B42" s="1"/>
      <c r="C42" s="1"/>
      <c r="D42" s="17" t="s">
        <v>778</v>
      </c>
      <c r="E42" s="9"/>
      <c r="F42" s="9"/>
      <c r="G42" s="9"/>
      <c r="H42" s="9"/>
      <c r="I42" s="9"/>
      <c r="J42" s="1"/>
      <c r="K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M43" s="1"/>
    </row>
    <row r="44" spans="1:13" x14ac:dyDescent="0.2">
      <c r="A44" s="2" t="s">
        <v>3</v>
      </c>
      <c r="B44" s="3"/>
      <c r="C44" s="2" t="s">
        <v>4</v>
      </c>
      <c r="D44" s="3"/>
      <c r="E44" s="3"/>
      <c r="F44" s="3"/>
      <c r="G44" s="7" t="s">
        <v>794</v>
      </c>
      <c r="H44" s="7" t="s">
        <v>793</v>
      </c>
      <c r="I44" s="7" t="s">
        <v>779</v>
      </c>
      <c r="J44" s="8" t="s">
        <v>8</v>
      </c>
      <c r="K44" s="10" t="s">
        <v>9</v>
      </c>
      <c r="M44" s="20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8" t="s">
        <v>12</v>
      </c>
      <c r="K45" s="1"/>
      <c r="M45" s="20"/>
    </row>
    <row r="46" spans="1:13" x14ac:dyDescent="0.2">
      <c r="A46" s="11" t="s">
        <v>486</v>
      </c>
      <c r="B46" s="4" t="s">
        <v>487</v>
      </c>
      <c r="C46" s="12"/>
      <c r="D46" s="12"/>
      <c r="E46" s="12"/>
      <c r="F46" s="1"/>
      <c r="G46" s="1"/>
      <c r="H46" s="1"/>
      <c r="I46" s="1"/>
      <c r="J46" s="1"/>
      <c r="K46" s="1"/>
      <c r="M46" s="21"/>
    </row>
    <row r="47" spans="1:13" x14ac:dyDescent="0.2">
      <c r="A47" s="13" t="s">
        <v>15</v>
      </c>
      <c r="B47" s="2" t="s">
        <v>16</v>
      </c>
      <c r="C47" s="3"/>
      <c r="D47" s="3"/>
      <c r="E47" s="3"/>
      <c r="F47" s="1"/>
      <c r="G47" s="14">
        <v>32686.68</v>
      </c>
      <c r="H47" s="14">
        <v>27925.75</v>
      </c>
      <c r="I47" s="14">
        <v>55350</v>
      </c>
      <c r="J47" s="14">
        <f>EXPEND!G471</f>
        <v>65366.65</v>
      </c>
      <c r="K47" s="14">
        <f>EXPEND!H471</f>
        <v>51875</v>
      </c>
      <c r="M47" s="19"/>
    </row>
    <row r="48" spans="1:13" x14ac:dyDescent="0.2">
      <c r="A48" s="13" t="s">
        <v>90</v>
      </c>
      <c r="B48" s="2" t="s">
        <v>91</v>
      </c>
      <c r="C48" s="3"/>
      <c r="D48" s="3"/>
      <c r="E48" s="3"/>
      <c r="F48" s="1"/>
      <c r="G48" s="14">
        <v>15760.84</v>
      </c>
      <c r="H48" s="14">
        <v>3843.56</v>
      </c>
      <c r="I48" s="14">
        <v>10600</v>
      </c>
      <c r="J48" s="14">
        <f>EXPEND!G477</f>
        <v>21884.65</v>
      </c>
      <c r="K48" s="14">
        <f>EXPEND!H477</f>
        <v>24600</v>
      </c>
      <c r="M48" s="19"/>
    </row>
    <row r="49" spans="1:13" x14ac:dyDescent="0.2">
      <c r="A49" s="13" t="s">
        <v>133</v>
      </c>
      <c r="B49" s="2" t="s">
        <v>134</v>
      </c>
      <c r="C49" s="3"/>
      <c r="D49" s="3"/>
      <c r="E49" s="3"/>
      <c r="F49" s="1"/>
      <c r="G49" s="14">
        <v>49481.98</v>
      </c>
      <c r="H49" s="14">
        <v>31015.41</v>
      </c>
      <c r="I49" s="14">
        <v>71650</v>
      </c>
      <c r="J49" s="14">
        <f>EXPEND!G483</f>
        <v>52191.409999999996</v>
      </c>
      <c r="K49" s="14">
        <f>EXPEND!H483</f>
        <v>59000</v>
      </c>
      <c r="M49" s="19"/>
    </row>
    <row r="50" spans="1:13" x14ac:dyDescent="0.2">
      <c r="A50" s="13" t="s">
        <v>231</v>
      </c>
      <c r="B50" s="2" t="s">
        <v>232</v>
      </c>
      <c r="C50" s="3"/>
      <c r="D50" s="3"/>
      <c r="E50" s="3"/>
      <c r="F50" s="1"/>
      <c r="G50" s="14">
        <v>2788.09</v>
      </c>
      <c r="H50" s="14">
        <v>2379.31</v>
      </c>
      <c r="I50" s="14">
        <v>3000</v>
      </c>
      <c r="J50" s="14">
        <f>EXPEND!G489</f>
        <v>3638.2</v>
      </c>
      <c r="K50" s="14">
        <f>EXPEND!H489</f>
        <v>3500</v>
      </c>
      <c r="M50" s="19"/>
    </row>
    <row r="51" spans="1:13" x14ac:dyDescent="0.2">
      <c r="A51" s="13" t="s">
        <v>249</v>
      </c>
      <c r="B51" s="2" t="s">
        <v>250</v>
      </c>
      <c r="C51" s="3"/>
      <c r="D51" s="3"/>
      <c r="E51" s="3"/>
      <c r="F51" s="1"/>
      <c r="G51" s="14">
        <v>412.48</v>
      </c>
      <c r="H51" s="14">
        <v>19972.18</v>
      </c>
      <c r="I51" s="14">
        <v>16052</v>
      </c>
      <c r="J51" s="14">
        <f>EXPEND!G494</f>
        <v>1263.79</v>
      </c>
      <c r="K51" s="14">
        <f>EXPEND!H494</f>
        <v>4000</v>
      </c>
      <c r="M51" s="19"/>
    </row>
    <row r="52" spans="1:13" x14ac:dyDescent="0.2">
      <c r="A52" s="13" t="s">
        <v>262</v>
      </c>
      <c r="B52" s="2" t="s">
        <v>263</v>
      </c>
      <c r="C52" s="3"/>
      <c r="D52" s="3"/>
      <c r="E52" s="3"/>
      <c r="F52" s="1"/>
      <c r="G52" s="14">
        <v>50479</v>
      </c>
      <c r="H52" s="14">
        <v>48498</v>
      </c>
      <c r="I52" s="14">
        <v>50000</v>
      </c>
      <c r="J52" s="14">
        <f>EXPEND!G498</f>
        <v>52511</v>
      </c>
      <c r="K52" s="14">
        <f>EXPEND!H498</f>
        <v>0</v>
      </c>
      <c r="M52" s="19"/>
    </row>
    <row r="53" spans="1:13" x14ac:dyDescent="0.2">
      <c r="A53" s="13" t="s">
        <v>284</v>
      </c>
      <c r="B53" s="2" t="s">
        <v>285</v>
      </c>
      <c r="C53" s="3"/>
      <c r="D53" s="3"/>
      <c r="E53" s="3"/>
      <c r="F53" s="1"/>
      <c r="G53" s="14">
        <v>5000</v>
      </c>
      <c r="H53" s="14">
        <v>4742.25</v>
      </c>
      <c r="I53" s="14">
        <v>5000</v>
      </c>
      <c r="J53" s="14">
        <f>EXPEND!G502</f>
        <v>4363.12</v>
      </c>
      <c r="K53" s="14">
        <f>EXPEND!H502</f>
        <v>5000</v>
      </c>
      <c r="M53" s="19"/>
    </row>
    <row r="54" spans="1:13" x14ac:dyDescent="0.2">
      <c r="A54" s="13" t="s">
        <v>306</v>
      </c>
      <c r="B54" s="2" t="s">
        <v>307</v>
      </c>
      <c r="C54" s="3"/>
      <c r="D54" s="3"/>
      <c r="E54" s="3"/>
      <c r="F54" s="1"/>
      <c r="G54" s="14">
        <v>5000</v>
      </c>
      <c r="H54" s="14">
        <v>4957.26</v>
      </c>
      <c r="I54" s="14">
        <v>5000</v>
      </c>
      <c r="J54" s="14">
        <f>EXPEND!G506</f>
        <v>4363.1099999999997</v>
      </c>
      <c r="K54" s="14">
        <f>EXPEND!H506</f>
        <v>5000</v>
      </c>
      <c r="M54" s="19"/>
    </row>
    <row r="55" spans="1:13" x14ac:dyDescent="0.2">
      <c r="A55" s="13" t="s">
        <v>324</v>
      </c>
      <c r="B55" s="2" t="s">
        <v>325</v>
      </c>
      <c r="C55" s="3"/>
      <c r="D55" s="3"/>
      <c r="E55" s="3"/>
      <c r="F55" s="1"/>
      <c r="G55" s="14">
        <v>4500</v>
      </c>
      <c r="H55" s="14">
        <v>11225.66</v>
      </c>
      <c r="I55" s="14">
        <v>13000</v>
      </c>
      <c r="J55" s="14">
        <f>EXPEND!G511</f>
        <v>9963.14</v>
      </c>
      <c r="K55" s="14">
        <f>EXPEND!H511</f>
        <v>13200</v>
      </c>
      <c r="M55" s="19"/>
    </row>
    <row r="56" spans="1:13" x14ac:dyDescent="0.2">
      <c r="A56" s="13" t="s">
        <v>532</v>
      </c>
      <c r="B56" s="2" t="s">
        <v>533</v>
      </c>
      <c r="C56" s="3"/>
      <c r="D56" s="3"/>
      <c r="E56" s="3"/>
      <c r="F56" s="1"/>
      <c r="G56" s="14">
        <v>236164.7</v>
      </c>
      <c r="H56" s="14">
        <v>912289.68</v>
      </c>
      <c r="I56" s="14">
        <v>700000</v>
      </c>
      <c r="J56" s="14">
        <f>EXPEND!G515</f>
        <v>652595</v>
      </c>
      <c r="K56" s="14">
        <f>EXPEND!H515</f>
        <v>100000</v>
      </c>
      <c r="M56" s="19"/>
    </row>
    <row r="57" spans="1:13" x14ac:dyDescent="0.2">
      <c r="A57" s="13" t="s">
        <v>347</v>
      </c>
      <c r="B57" s="2" t="s">
        <v>348</v>
      </c>
      <c r="C57" s="3"/>
      <c r="D57" s="3"/>
      <c r="E57" s="3"/>
      <c r="F57" s="1"/>
      <c r="G57" s="14">
        <v>126500.07</v>
      </c>
      <c r="H57" s="14">
        <v>126483.64</v>
      </c>
      <c r="I57" s="14">
        <v>125000</v>
      </c>
      <c r="J57" s="14">
        <f>EXPEND!G522</f>
        <v>142450.99000000002</v>
      </c>
      <c r="K57" s="14">
        <f>EXPEND!H522</f>
        <v>78250</v>
      </c>
      <c r="M57" s="19"/>
    </row>
    <row r="58" spans="1:13" x14ac:dyDescent="0.2">
      <c r="A58" s="13" t="s">
        <v>546</v>
      </c>
      <c r="B58" s="2" t="s">
        <v>547</v>
      </c>
      <c r="C58" s="3"/>
      <c r="D58" s="3"/>
      <c r="E58" s="3"/>
      <c r="F58" s="1"/>
      <c r="G58" s="14">
        <v>0</v>
      </c>
      <c r="H58" s="14">
        <v>0</v>
      </c>
      <c r="I58" s="14">
        <v>20000</v>
      </c>
      <c r="J58" s="14">
        <f>EXPEND!G526</f>
        <v>21385</v>
      </c>
      <c r="K58" s="14">
        <f>EXPEND!H526</f>
        <v>125000</v>
      </c>
      <c r="M58" s="19"/>
    </row>
    <row r="59" spans="1:13" x14ac:dyDescent="0.2">
      <c r="A59" s="13" t="s">
        <v>379</v>
      </c>
      <c r="B59" s="2" t="s">
        <v>380</v>
      </c>
      <c r="C59" s="3"/>
      <c r="D59" s="3"/>
      <c r="E59" s="3"/>
      <c r="F59" s="1"/>
      <c r="G59" s="14">
        <v>10629.33</v>
      </c>
      <c r="H59" s="14">
        <v>0</v>
      </c>
      <c r="I59" s="14">
        <v>0</v>
      </c>
      <c r="J59" s="14">
        <f>EXPEND!G529</f>
        <v>20023.150000000001</v>
      </c>
      <c r="K59" s="14">
        <f>EXPEND!H529</f>
        <v>0</v>
      </c>
      <c r="M59" s="19"/>
    </row>
    <row r="60" spans="1:13" x14ac:dyDescent="0.2">
      <c r="A60" s="13" t="s">
        <v>552</v>
      </c>
      <c r="B60" s="2" t="s">
        <v>553</v>
      </c>
      <c r="C60" s="3"/>
      <c r="D60" s="3"/>
      <c r="E60" s="3"/>
      <c r="F60" s="1"/>
      <c r="G60" s="14">
        <v>189193.94</v>
      </c>
      <c r="H60" s="14">
        <v>343264.35</v>
      </c>
      <c r="I60" s="14">
        <v>418054</v>
      </c>
      <c r="J60" s="14">
        <f>EXPEND!G541</f>
        <v>341586.44</v>
      </c>
      <c r="K60" s="14">
        <f>EXPEND!H541</f>
        <v>464304</v>
      </c>
      <c r="M60" s="19"/>
    </row>
    <row r="61" spans="1:13" x14ac:dyDescent="0.2">
      <c r="A61" s="13" t="s">
        <v>395</v>
      </c>
      <c r="B61" s="2" t="s">
        <v>396</v>
      </c>
      <c r="C61" s="3"/>
      <c r="D61" s="3"/>
      <c r="E61" s="3"/>
      <c r="F61" s="1"/>
      <c r="G61" s="14">
        <v>5704.05</v>
      </c>
      <c r="H61" s="14">
        <v>799.85</v>
      </c>
      <c r="I61" s="14">
        <v>6000</v>
      </c>
      <c r="J61" s="14">
        <f>EXPEND!G545</f>
        <v>5438.1</v>
      </c>
      <c r="K61" s="14">
        <f>EXPEND!H545</f>
        <v>5000</v>
      </c>
      <c r="M61" s="19"/>
    </row>
    <row r="62" spans="1:13" x14ac:dyDescent="0.2">
      <c r="A62" s="13" t="s">
        <v>427</v>
      </c>
      <c r="B62" s="2" t="s">
        <v>428</v>
      </c>
      <c r="C62" s="3"/>
      <c r="D62" s="3"/>
      <c r="E62" s="3"/>
      <c r="F62" s="1"/>
      <c r="G62" s="14">
        <v>4965.1099999999997</v>
      </c>
      <c r="H62" s="14">
        <v>2247</v>
      </c>
      <c r="I62" s="14">
        <v>5000</v>
      </c>
      <c r="J62" s="14">
        <f>EXPEND!G549</f>
        <v>1858.96</v>
      </c>
      <c r="K62" s="14">
        <f>EXPEND!H549</f>
        <v>5000</v>
      </c>
      <c r="M62" s="19"/>
    </row>
    <row r="63" spans="1:13" x14ac:dyDescent="0.2">
      <c r="A63" s="13" t="s">
        <v>464</v>
      </c>
      <c r="B63" s="2" t="s">
        <v>465</v>
      </c>
      <c r="C63" s="3"/>
      <c r="D63" s="3"/>
      <c r="E63" s="3"/>
      <c r="F63" s="1"/>
      <c r="G63" s="14">
        <v>10908.65</v>
      </c>
      <c r="H63" s="14">
        <v>0</v>
      </c>
      <c r="I63" s="14">
        <v>0</v>
      </c>
      <c r="J63" s="14">
        <f>EXPEND!G553</f>
        <v>0</v>
      </c>
      <c r="K63" s="14">
        <f>EXPEND!H553</f>
        <v>0</v>
      </c>
      <c r="M63" s="19"/>
    </row>
    <row r="64" spans="1:13" x14ac:dyDescent="0.2">
      <c r="A64" s="13" t="s">
        <v>483</v>
      </c>
      <c r="B64" s="2" t="s">
        <v>484</v>
      </c>
      <c r="C64" s="3"/>
      <c r="D64" s="3"/>
      <c r="E64" s="3"/>
      <c r="F64" s="1"/>
      <c r="G64" s="14">
        <v>79219.7</v>
      </c>
      <c r="H64" s="14">
        <v>79444.149999999994</v>
      </c>
      <c r="I64" s="14">
        <v>0</v>
      </c>
      <c r="J64" s="14">
        <f>EXPEND!G556</f>
        <v>78031.240000000005</v>
      </c>
      <c r="K64" s="14">
        <f>EXPEND!H556</f>
        <v>236965</v>
      </c>
      <c r="M64" s="19"/>
    </row>
    <row r="65" spans="1:13" x14ac:dyDescent="0.2">
      <c r="A65" s="13" t="s">
        <v>486</v>
      </c>
      <c r="B65" s="2" t="s">
        <v>487</v>
      </c>
      <c r="C65" s="3"/>
      <c r="D65" s="3"/>
      <c r="E65" s="3"/>
      <c r="F65" s="1"/>
      <c r="G65" s="15">
        <v>829394.62</v>
      </c>
      <c r="H65" s="15">
        <v>1619088.05</v>
      </c>
      <c r="I65" s="15">
        <v>1503706</v>
      </c>
      <c r="J65" s="15">
        <f>SUM(J47:J64)</f>
        <v>1478913.95</v>
      </c>
      <c r="K65" s="15">
        <f>SUM(K47:K64)</f>
        <v>1180694</v>
      </c>
      <c r="M65" s="19"/>
    </row>
    <row r="66" spans="1:13" x14ac:dyDescent="0.2">
      <c r="A66" s="2" t="s">
        <v>0</v>
      </c>
      <c r="B66" s="3"/>
      <c r="C66" s="3"/>
      <c r="D66" s="3"/>
      <c r="E66" s="4" t="s">
        <v>775</v>
      </c>
      <c r="F66" s="5"/>
      <c r="G66" s="5"/>
      <c r="H66" s="5"/>
      <c r="I66" s="5"/>
      <c r="J66" s="1"/>
      <c r="K66" s="3"/>
      <c r="M66" s="21"/>
    </row>
    <row r="67" spans="1:13" x14ac:dyDescent="0.2">
      <c r="A67" s="2" t="s">
        <v>776</v>
      </c>
      <c r="B67" s="3"/>
      <c r="C67" s="1"/>
      <c r="D67" s="17" t="s">
        <v>777</v>
      </c>
      <c r="E67" s="9"/>
      <c r="F67" s="9"/>
      <c r="G67" s="9"/>
      <c r="H67" s="9"/>
      <c r="I67" s="9"/>
      <c r="J67" s="1"/>
      <c r="K67" s="6"/>
      <c r="M67" s="1"/>
    </row>
    <row r="68" spans="1:13" x14ac:dyDescent="0.2">
      <c r="A68" s="1"/>
      <c r="B68" s="1"/>
      <c r="C68" s="1"/>
      <c r="D68" s="17" t="s">
        <v>778</v>
      </c>
      <c r="E68" s="9"/>
      <c r="F68" s="9"/>
      <c r="G68" s="9"/>
      <c r="H68" s="9"/>
      <c r="I68" s="9"/>
      <c r="J68" s="1"/>
      <c r="K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M69" s="1"/>
    </row>
    <row r="70" spans="1:13" x14ac:dyDescent="0.2">
      <c r="A70" s="2" t="s">
        <v>3</v>
      </c>
      <c r="B70" s="3"/>
      <c r="C70" s="2" t="s">
        <v>4</v>
      </c>
      <c r="D70" s="3"/>
      <c r="E70" s="3"/>
      <c r="F70" s="3"/>
      <c r="G70" s="7" t="s">
        <v>794</v>
      </c>
      <c r="H70" s="7" t="s">
        <v>793</v>
      </c>
      <c r="I70" s="7" t="s">
        <v>779</v>
      </c>
      <c r="J70" s="8" t="s">
        <v>8</v>
      </c>
      <c r="K70" s="10" t="s">
        <v>9</v>
      </c>
      <c r="M70" s="20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8" t="s">
        <v>12</v>
      </c>
      <c r="K71" s="1"/>
      <c r="M71" s="20"/>
    </row>
    <row r="72" spans="1:13" x14ac:dyDescent="0.2">
      <c r="A72" s="11" t="s">
        <v>577</v>
      </c>
      <c r="B72" s="4" t="s">
        <v>578</v>
      </c>
      <c r="C72" s="12"/>
      <c r="D72" s="12"/>
      <c r="E72" s="12"/>
      <c r="F72" s="1"/>
      <c r="G72" s="1"/>
      <c r="H72" s="1"/>
      <c r="I72" s="1"/>
      <c r="J72" s="1"/>
      <c r="K72" s="1"/>
      <c r="M72" s="21"/>
    </row>
    <row r="73" spans="1:13" x14ac:dyDescent="0.2">
      <c r="A73" s="13" t="s">
        <v>579</v>
      </c>
      <c r="B73" s="2" t="s">
        <v>580</v>
      </c>
      <c r="C73" s="3"/>
      <c r="D73" s="3"/>
      <c r="E73" s="3"/>
      <c r="F73" s="1"/>
      <c r="G73" s="14">
        <v>252316.21</v>
      </c>
      <c r="H73" s="14">
        <v>236917.77</v>
      </c>
      <c r="I73" s="14">
        <v>265336</v>
      </c>
      <c r="J73" s="14">
        <f>EXPEND!G591</f>
        <v>254159.89999999997</v>
      </c>
      <c r="K73" s="14">
        <f>EXPEND!H591</f>
        <v>297044</v>
      </c>
      <c r="M73" s="19"/>
    </row>
    <row r="74" spans="1:13" x14ac:dyDescent="0.2">
      <c r="A74" s="13" t="s">
        <v>601</v>
      </c>
      <c r="B74" s="2" t="s">
        <v>602</v>
      </c>
      <c r="C74" s="3"/>
      <c r="D74" s="3"/>
      <c r="E74" s="3"/>
      <c r="F74" s="1"/>
      <c r="G74" s="14">
        <v>47495.839999999997</v>
      </c>
      <c r="H74" s="14">
        <v>51256.25</v>
      </c>
      <c r="I74" s="14">
        <v>34507</v>
      </c>
      <c r="J74" s="14">
        <f>EXPEND!G608</f>
        <v>35892.879999999997</v>
      </c>
      <c r="K74" s="14">
        <f>EXPEND!H608</f>
        <v>40815</v>
      </c>
      <c r="M74" s="19"/>
    </row>
    <row r="75" spans="1:13" x14ac:dyDescent="0.2">
      <c r="A75" s="13" t="s">
        <v>616</v>
      </c>
      <c r="B75" s="2" t="s">
        <v>617</v>
      </c>
      <c r="C75" s="3"/>
      <c r="D75" s="3"/>
      <c r="E75" s="3"/>
      <c r="F75" s="1"/>
      <c r="G75" s="14">
        <v>42108.05</v>
      </c>
      <c r="H75" s="14">
        <v>40184.82</v>
      </c>
      <c r="I75" s="14">
        <v>48000</v>
      </c>
      <c r="J75" s="14">
        <f>EXPEND!G617</f>
        <v>39620.339999999997</v>
      </c>
      <c r="K75" s="14">
        <f>EXPEND!H617</f>
        <v>45000</v>
      </c>
      <c r="M75" s="19"/>
    </row>
    <row r="76" spans="1:13" x14ac:dyDescent="0.2">
      <c r="A76" s="13" t="s">
        <v>780</v>
      </c>
      <c r="B76" s="2" t="s">
        <v>781</v>
      </c>
      <c r="C76" s="3"/>
      <c r="D76" s="3"/>
      <c r="E76" s="3"/>
      <c r="F76" s="1"/>
      <c r="G76" s="14">
        <v>0</v>
      </c>
      <c r="H76" s="14">
        <v>0</v>
      </c>
      <c r="I76" s="14">
        <v>0</v>
      </c>
      <c r="J76" s="14">
        <f>EXPEND!G620</f>
        <v>214.67</v>
      </c>
      <c r="K76" s="14">
        <v>0</v>
      </c>
      <c r="M76" s="19"/>
    </row>
    <row r="77" spans="1:13" x14ac:dyDescent="0.2">
      <c r="A77" s="13" t="s">
        <v>627</v>
      </c>
      <c r="B77" s="2" t="s">
        <v>628</v>
      </c>
      <c r="C77" s="3"/>
      <c r="D77" s="3"/>
      <c r="E77" s="3"/>
      <c r="F77" s="1"/>
      <c r="G77" s="14">
        <v>3343.75</v>
      </c>
      <c r="H77" s="14">
        <v>3562.67</v>
      </c>
      <c r="I77" s="14">
        <v>6000</v>
      </c>
      <c r="J77" s="14">
        <f>EXPEND!G633</f>
        <v>6117.21</v>
      </c>
      <c r="K77" s="14">
        <f>EXPEND!H633</f>
        <v>3050</v>
      </c>
      <c r="M77" s="19"/>
    </row>
    <row r="78" spans="1:13" x14ac:dyDescent="0.2">
      <c r="A78" s="13" t="s">
        <v>643</v>
      </c>
      <c r="B78" s="2" t="s">
        <v>644</v>
      </c>
      <c r="C78" s="3"/>
      <c r="D78" s="3"/>
      <c r="E78" s="3"/>
      <c r="F78" s="1"/>
      <c r="G78" s="14">
        <v>399.96</v>
      </c>
      <c r="H78" s="14">
        <v>468</v>
      </c>
      <c r="I78" s="14">
        <v>650</v>
      </c>
      <c r="J78" s="14">
        <f>EXPEND!G636</f>
        <v>514.67999999999995</v>
      </c>
      <c r="K78" s="14">
        <f>EXPEND!H636</f>
        <v>275</v>
      </c>
      <c r="M78" s="19"/>
    </row>
    <row r="79" spans="1:13" x14ac:dyDescent="0.2">
      <c r="A79" s="13" t="s">
        <v>206</v>
      </c>
      <c r="B79" s="2" t="s">
        <v>207</v>
      </c>
      <c r="C79" s="3"/>
      <c r="D79" s="3"/>
      <c r="E79" s="3"/>
      <c r="F79" s="1"/>
      <c r="G79" s="14">
        <v>40975.26</v>
      </c>
      <c r="H79" s="14">
        <v>41861.760000000002</v>
      </c>
      <c r="I79" s="14">
        <v>45005</v>
      </c>
      <c r="J79" s="14">
        <f>EXPEND!G646</f>
        <v>43009.719999999994</v>
      </c>
      <c r="K79" s="14">
        <f>EXPEND!H646</f>
        <v>44333</v>
      </c>
      <c r="M79" s="19"/>
    </row>
    <row r="80" spans="1:13" x14ac:dyDescent="0.2">
      <c r="A80" s="13" t="s">
        <v>215</v>
      </c>
      <c r="B80" s="2" t="s">
        <v>216</v>
      </c>
      <c r="C80" s="3"/>
      <c r="D80" s="3"/>
      <c r="E80" s="3"/>
      <c r="F80" s="1"/>
      <c r="G80" s="14">
        <v>0</v>
      </c>
      <c r="H80" s="14">
        <v>0</v>
      </c>
      <c r="I80" s="14">
        <v>0</v>
      </c>
      <c r="J80" s="14">
        <f>EXPEND!G649</f>
        <v>0</v>
      </c>
      <c r="K80" s="14">
        <f>EXPEND!H649</f>
        <v>0</v>
      </c>
      <c r="M80" s="19"/>
    </row>
    <row r="81" spans="1:13" x14ac:dyDescent="0.2">
      <c r="A81" s="13" t="s">
        <v>657</v>
      </c>
      <c r="B81" s="2" t="s">
        <v>658</v>
      </c>
      <c r="C81" s="3"/>
      <c r="D81" s="3"/>
      <c r="E81" s="3"/>
      <c r="F81" s="1"/>
      <c r="G81" s="14">
        <v>7621.8</v>
      </c>
      <c r="H81" s="14">
        <v>7502.52</v>
      </c>
      <c r="I81" s="14">
        <v>9750</v>
      </c>
      <c r="J81" s="14">
        <f>EXPEND!G652</f>
        <v>9439.2000000000007</v>
      </c>
      <c r="K81" s="14">
        <f>EXPEND!H652</f>
        <v>4650</v>
      </c>
      <c r="M81" s="19"/>
    </row>
    <row r="82" spans="1:13" x14ac:dyDescent="0.2">
      <c r="A82" s="13" t="s">
        <v>782</v>
      </c>
      <c r="B82" s="2" t="s">
        <v>783</v>
      </c>
      <c r="C82" s="3"/>
      <c r="D82" s="3"/>
      <c r="E82" s="3"/>
      <c r="F82" s="1"/>
      <c r="G82" s="14">
        <v>0</v>
      </c>
      <c r="H82" s="14">
        <v>0</v>
      </c>
      <c r="I82" s="14">
        <v>0</v>
      </c>
      <c r="J82" s="14">
        <v>0</v>
      </c>
      <c r="K82" s="14">
        <v>0</v>
      </c>
      <c r="M82" s="19"/>
    </row>
    <row r="83" spans="1:13" x14ac:dyDescent="0.2">
      <c r="A83" s="13" t="s">
        <v>660</v>
      </c>
      <c r="B83" s="2" t="s">
        <v>661</v>
      </c>
      <c r="C83" s="3"/>
      <c r="D83" s="3"/>
      <c r="E83" s="3"/>
      <c r="F83" s="1"/>
      <c r="G83" s="14">
        <v>15946.97</v>
      </c>
      <c r="H83" s="14">
        <v>15529.01</v>
      </c>
      <c r="I83" s="14">
        <v>20000</v>
      </c>
      <c r="J83" s="14">
        <f>EXPEND!G655</f>
        <v>20365.62</v>
      </c>
      <c r="K83" s="14">
        <f>EXPEND!H655</f>
        <v>10000</v>
      </c>
      <c r="M83" s="19"/>
    </row>
    <row r="84" spans="1:13" x14ac:dyDescent="0.2">
      <c r="A84" s="13" t="s">
        <v>784</v>
      </c>
      <c r="B84" s="2" t="s">
        <v>785</v>
      </c>
      <c r="C84" s="3"/>
      <c r="D84" s="3"/>
      <c r="E84" s="3"/>
      <c r="F84" s="1"/>
      <c r="G84" s="14">
        <v>0</v>
      </c>
      <c r="H84" s="14">
        <v>0</v>
      </c>
      <c r="I84" s="14">
        <v>0</v>
      </c>
      <c r="J84" s="14">
        <v>0</v>
      </c>
      <c r="K84" s="14">
        <v>0</v>
      </c>
      <c r="M84" s="19"/>
    </row>
    <row r="85" spans="1:13" x14ac:dyDescent="0.2">
      <c r="A85" s="13" t="s">
        <v>663</v>
      </c>
      <c r="B85" s="2" t="s">
        <v>664</v>
      </c>
      <c r="C85" s="3"/>
      <c r="D85" s="3"/>
      <c r="E85" s="3"/>
      <c r="F85" s="1"/>
      <c r="G85" s="14">
        <v>4732.5600000000004</v>
      </c>
      <c r="H85" s="14">
        <v>4273.08</v>
      </c>
      <c r="I85" s="14">
        <v>5750</v>
      </c>
      <c r="J85" s="14">
        <f>EXPEND!G658</f>
        <v>5652.12</v>
      </c>
      <c r="K85" s="14">
        <f>EXPEND!H658</f>
        <v>2800</v>
      </c>
      <c r="M85" s="19"/>
    </row>
    <row r="86" spans="1:13" x14ac:dyDescent="0.2">
      <c r="A86" s="13" t="s">
        <v>666</v>
      </c>
      <c r="B86" s="2" t="s">
        <v>667</v>
      </c>
      <c r="C86" s="3"/>
      <c r="D86" s="3"/>
      <c r="E86" s="3"/>
      <c r="F86" s="1"/>
      <c r="G86" s="14">
        <v>7417.08</v>
      </c>
      <c r="H86" s="14">
        <v>7104.72</v>
      </c>
      <c r="I86" s="14">
        <v>9700</v>
      </c>
      <c r="J86" s="14">
        <f>EXPEND!G661</f>
        <v>9400.44</v>
      </c>
      <c r="K86" s="14">
        <f>EXPEND!H661</f>
        <v>4500</v>
      </c>
      <c r="M86" s="19"/>
    </row>
    <row r="87" spans="1:13" x14ac:dyDescent="0.2">
      <c r="A87" s="13" t="s">
        <v>220</v>
      </c>
      <c r="B87" s="2" t="s">
        <v>221</v>
      </c>
      <c r="C87" s="3"/>
      <c r="D87" s="3"/>
      <c r="E87" s="3"/>
      <c r="F87" s="1"/>
      <c r="G87" s="14">
        <v>0</v>
      </c>
      <c r="H87" s="14">
        <v>0</v>
      </c>
      <c r="I87" s="14">
        <v>0</v>
      </c>
      <c r="J87" s="14">
        <v>0</v>
      </c>
      <c r="K87" s="14">
        <v>0</v>
      </c>
      <c r="M87" s="19"/>
    </row>
    <row r="88" spans="1:13" x14ac:dyDescent="0.2">
      <c r="A88" s="13" t="s">
        <v>669</v>
      </c>
      <c r="B88" s="2" t="s">
        <v>670</v>
      </c>
      <c r="C88" s="3"/>
      <c r="D88" s="3"/>
      <c r="E88" s="3"/>
      <c r="F88" s="1"/>
      <c r="G88" s="14">
        <v>0</v>
      </c>
      <c r="H88" s="14">
        <v>0</v>
      </c>
      <c r="I88" s="14">
        <v>0</v>
      </c>
      <c r="J88" s="14">
        <f>EXPEND!G667</f>
        <v>0</v>
      </c>
      <c r="K88" s="14">
        <f>EXPEND!H667</f>
        <v>6306.0000000000009</v>
      </c>
      <c r="M88" s="19"/>
    </row>
    <row r="89" spans="1:13" x14ac:dyDescent="0.2">
      <c r="A89" s="13" t="s">
        <v>676</v>
      </c>
      <c r="B89" s="2" t="s">
        <v>677</v>
      </c>
      <c r="C89" s="3"/>
      <c r="D89" s="3"/>
      <c r="E89" s="3"/>
      <c r="F89" s="1"/>
      <c r="G89" s="14">
        <v>915.72</v>
      </c>
      <c r="H89" s="14">
        <v>0</v>
      </c>
      <c r="I89" s="14">
        <v>0</v>
      </c>
      <c r="J89" s="14">
        <v>0</v>
      </c>
      <c r="K89" s="14">
        <v>0</v>
      </c>
      <c r="M89" s="19"/>
    </row>
    <row r="90" spans="1:13" x14ac:dyDescent="0.2">
      <c r="A90" s="13" t="s">
        <v>678</v>
      </c>
      <c r="B90" s="2" t="s">
        <v>679</v>
      </c>
      <c r="C90" s="3"/>
      <c r="D90" s="3"/>
      <c r="E90" s="3"/>
      <c r="F90" s="1"/>
      <c r="G90" s="14">
        <v>1098.8599999999999</v>
      </c>
      <c r="H90" s="14">
        <v>0</v>
      </c>
      <c r="I90" s="14">
        <v>740</v>
      </c>
      <c r="J90" s="14">
        <f>EXPEND!G673</f>
        <v>945.89</v>
      </c>
      <c r="K90" s="14">
        <v>0</v>
      </c>
      <c r="M90" s="19"/>
    </row>
    <row r="91" spans="1:13" x14ac:dyDescent="0.2">
      <c r="A91" s="13" t="s">
        <v>680</v>
      </c>
      <c r="B91" s="2" t="s">
        <v>681</v>
      </c>
      <c r="C91" s="3"/>
      <c r="D91" s="3"/>
      <c r="E91" s="3"/>
      <c r="F91" s="1"/>
      <c r="G91" s="14">
        <v>732.57</v>
      </c>
      <c r="H91" s="14">
        <v>0</v>
      </c>
      <c r="I91" s="14">
        <v>740</v>
      </c>
      <c r="J91" s="14">
        <f>EXPEND!G679</f>
        <v>945.89</v>
      </c>
      <c r="K91" s="14">
        <v>0</v>
      </c>
      <c r="M91" s="19"/>
    </row>
    <row r="92" spans="1:13" x14ac:dyDescent="0.2">
      <c r="A92" s="13" t="s">
        <v>682</v>
      </c>
      <c r="B92" s="2" t="s">
        <v>683</v>
      </c>
      <c r="C92" s="3"/>
      <c r="D92" s="3"/>
      <c r="E92" s="3"/>
      <c r="F92" s="1"/>
      <c r="G92" s="14">
        <v>0</v>
      </c>
      <c r="H92" s="14">
        <v>0</v>
      </c>
      <c r="I92" s="14">
        <v>740</v>
      </c>
      <c r="J92" s="14">
        <v>0</v>
      </c>
      <c r="K92" s="14">
        <v>0</v>
      </c>
      <c r="M92" s="19"/>
    </row>
    <row r="93" spans="1:13" x14ac:dyDescent="0.2">
      <c r="A93" s="13" t="s">
        <v>684</v>
      </c>
      <c r="B93" s="2" t="s">
        <v>685</v>
      </c>
      <c r="C93" s="3"/>
      <c r="D93" s="3"/>
      <c r="E93" s="3"/>
      <c r="F93" s="1"/>
      <c r="G93" s="14">
        <v>15017.71</v>
      </c>
      <c r="H93" s="14">
        <v>0</v>
      </c>
      <c r="I93" s="14">
        <v>5250</v>
      </c>
      <c r="J93" s="14">
        <f>EXPEND!G685</f>
        <v>4414.1400000000003</v>
      </c>
      <c r="K93" s="14">
        <v>0</v>
      </c>
      <c r="M93" s="19"/>
    </row>
    <row r="94" spans="1:13" x14ac:dyDescent="0.2">
      <c r="A94" s="13" t="s">
        <v>686</v>
      </c>
      <c r="B94" s="2" t="s">
        <v>687</v>
      </c>
      <c r="C94" s="3"/>
      <c r="D94" s="3"/>
      <c r="E94" s="3"/>
      <c r="F94" s="1"/>
      <c r="G94" s="14">
        <v>549.41999999999996</v>
      </c>
      <c r="H94" s="14">
        <v>0</v>
      </c>
      <c r="I94" s="14">
        <v>0</v>
      </c>
      <c r="J94" s="14">
        <v>0</v>
      </c>
      <c r="K94" s="14">
        <v>0</v>
      </c>
      <c r="M94" s="19"/>
    </row>
    <row r="95" spans="1:13" x14ac:dyDescent="0.2">
      <c r="A95" s="13" t="s">
        <v>688</v>
      </c>
      <c r="B95" s="2" t="s">
        <v>689</v>
      </c>
      <c r="C95" s="3"/>
      <c r="D95" s="3"/>
      <c r="E95" s="3"/>
      <c r="F95" s="1"/>
      <c r="G95" s="14">
        <v>0</v>
      </c>
      <c r="H95" s="14">
        <v>0</v>
      </c>
      <c r="I95" s="14">
        <v>0</v>
      </c>
      <c r="J95" s="14">
        <v>0</v>
      </c>
      <c r="K95" s="14">
        <v>0</v>
      </c>
      <c r="M95" s="19"/>
    </row>
    <row r="96" spans="1:13" x14ac:dyDescent="0.2">
      <c r="A96" s="13" t="s">
        <v>786</v>
      </c>
      <c r="B96" s="2" t="s">
        <v>787</v>
      </c>
      <c r="C96" s="3"/>
      <c r="D96" s="3"/>
      <c r="E96" s="3"/>
      <c r="F96" s="1"/>
      <c r="G96" s="14">
        <v>0</v>
      </c>
      <c r="H96" s="14">
        <v>0</v>
      </c>
      <c r="I96" s="14">
        <v>0</v>
      </c>
      <c r="J96" s="14">
        <v>0</v>
      </c>
      <c r="K96" s="14">
        <v>0</v>
      </c>
      <c r="M96" s="19"/>
    </row>
    <row r="97" spans="1:13" x14ac:dyDescent="0.2">
      <c r="A97" s="13" t="s">
        <v>692</v>
      </c>
      <c r="B97" s="2" t="s">
        <v>693</v>
      </c>
      <c r="C97" s="3"/>
      <c r="D97" s="3"/>
      <c r="E97" s="3"/>
      <c r="F97" s="1"/>
      <c r="G97" s="14">
        <v>0</v>
      </c>
      <c r="H97" s="14">
        <v>0</v>
      </c>
      <c r="I97" s="14">
        <v>0</v>
      </c>
      <c r="J97" s="14">
        <v>0</v>
      </c>
      <c r="K97" s="14">
        <v>0</v>
      </c>
      <c r="M97" s="19"/>
    </row>
    <row r="98" spans="1:13" x14ac:dyDescent="0.2">
      <c r="A98" s="13" t="s">
        <v>698</v>
      </c>
      <c r="B98" s="2" t="s">
        <v>699</v>
      </c>
      <c r="C98" s="3"/>
      <c r="D98" s="3"/>
      <c r="E98" s="3"/>
      <c r="F98" s="1"/>
      <c r="G98" s="14">
        <v>0</v>
      </c>
      <c r="H98" s="14">
        <v>0</v>
      </c>
      <c r="I98" s="14">
        <v>0</v>
      </c>
      <c r="J98" s="14">
        <v>0</v>
      </c>
      <c r="K98" s="14">
        <v>0</v>
      </c>
      <c r="M98" s="19"/>
    </row>
    <row r="99" spans="1:13" x14ac:dyDescent="0.2">
      <c r="A99" s="13" t="s">
        <v>483</v>
      </c>
      <c r="B99" s="2" t="s">
        <v>484</v>
      </c>
      <c r="C99" s="3"/>
      <c r="D99" s="3"/>
      <c r="E99" s="3"/>
      <c r="F99" s="1"/>
      <c r="G99" s="14">
        <v>0</v>
      </c>
      <c r="H99" s="14">
        <v>0</v>
      </c>
      <c r="I99" s="14">
        <v>0</v>
      </c>
      <c r="J99" s="14">
        <v>0</v>
      </c>
      <c r="K99" s="14">
        <v>0</v>
      </c>
      <c r="M99" s="19"/>
    </row>
    <row r="100" spans="1:13" x14ac:dyDescent="0.2">
      <c r="A100" s="13" t="s">
        <v>577</v>
      </c>
      <c r="B100" s="2" t="s">
        <v>578</v>
      </c>
      <c r="C100" s="3"/>
      <c r="D100" s="3"/>
      <c r="E100" s="3"/>
      <c r="F100" s="1"/>
      <c r="G100" s="15">
        <v>440671.760000001</v>
      </c>
      <c r="H100" s="15">
        <v>408660.6</v>
      </c>
      <c r="I100" s="15">
        <v>452168</v>
      </c>
      <c r="J100" s="15">
        <f>SUM(J73:J99)</f>
        <v>430692.7</v>
      </c>
      <c r="K100" s="15">
        <f>SUM(K73:K99)</f>
        <v>458773</v>
      </c>
      <c r="M100" s="19"/>
    </row>
    <row r="101" spans="1:13" x14ac:dyDescent="0.2">
      <c r="A101" s="2" t="s">
        <v>0</v>
      </c>
      <c r="B101" s="3"/>
      <c r="C101" s="3"/>
      <c r="D101" s="3"/>
      <c r="E101" s="4" t="s">
        <v>775</v>
      </c>
      <c r="F101" s="5"/>
      <c r="G101" s="5"/>
      <c r="H101" s="5"/>
      <c r="I101" s="5"/>
      <c r="J101" s="1"/>
      <c r="K101" s="3"/>
      <c r="M101" s="1"/>
    </row>
    <row r="102" spans="1:13" x14ac:dyDescent="0.2">
      <c r="A102" s="2" t="s">
        <v>776</v>
      </c>
      <c r="B102" s="3"/>
      <c r="C102" s="1"/>
      <c r="D102" s="17" t="s">
        <v>777</v>
      </c>
      <c r="E102" s="9"/>
      <c r="F102" s="9"/>
      <c r="G102" s="9"/>
      <c r="H102" s="9"/>
      <c r="I102" s="9"/>
      <c r="J102" s="1"/>
      <c r="K102" s="6"/>
      <c r="M102" s="1"/>
    </row>
    <row r="103" spans="1:13" x14ac:dyDescent="0.2">
      <c r="A103" s="1"/>
      <c r="B103" s="1"/>
      <c r="C103" s="1"/>
      <c r="D103" s="17" t="s">
        <v>778</v>
      </c>
      <c r="E103" s="9"/>
      <c r="F103" s="9"/>
      <c r="G103" s="9"/>
      <c r="H103" s="9"/>
      <c r="I103" s="9"/>
      <c r="J103" s="1"/>
      <c r="K103" s="1"/>
      <c r="M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M104" s="1"/>
    </row>
    <row r="105" spans="1:13" x14ac:dyDescent="0.2">
      <c r="A105" s="2" t="s">
        <v>3</v>
      </c>
      <c r="B105" s="3"/>
      <c r="C105" s="2" t="s">
        <v>4</v>
      </c>
      <c r="D105" s="3"/>
      <c r="E105" s="3"/>
      <c r="F105" s="3"/>
      <c r="G105" s="7" t="s">
        <v>794</v>
      </c>
      <c r="H105" s="7" t="s">
        <v>793</v>
      </c>
      <c r="I105" s="7" t="s">
        <v>779</v>
      </c>
      <c r="J105" s="8" t="s">
        <v>8</v>
      </c>
      <c r="K105" s="10" t="s">
        <v>9</v>
      </c>
      <c r="M105" s="20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8" t="s">
        <v>12</v>
      </c>
      <c r="K106" s="1"/>
      <c r="M106" s="20"/>
    </row>
    <row r="107" spans="1:13" x14ac:dyDescent="0.2">
      <c r="A107" s="11" t="s">
        <v>703</v>
      </c>
      <c r="B107" s="4" t="s">
        <v>704</v>
      </c>
      <c r="C107" s="12"/>
      <c r="D107" s="12"/>
      <c r="E107" s="12"/>
      <c r="F107" s="1"/>
      <c r="G107" s="1"/>
      <c r="H107" s="1"/>
      <c r="I107" s="1"/>
      <c r="J107" s="1"/>
      <c r="K107" s="1"/>
      <c r="M107" s="21"/>
    </row>
    <row r="108" spans="1:13" x14ac:dyDescent="0.2">
      <c r="A108" s="13" t="s">
        <v>15</v>
      </c>
      <c r="B108" s="2" t="s">
        <v>16</v>
      </c>
      <c r="C108" s="3"/>
      <c r="D108" s="3"/>
      <c r="E108" s="3"/>
      <c r="F108" s="1"/>
      <c r="G108" s="14">
        <v>22000</v>
      </c>
      <c r="H108" s="14">
        <v>27484.639999999999</v>
      </c>
      <c r="I108" s="14">
        <v>29000</v>
      </c>
      <c r="J108" s="14">
        <f>EXPEND!G709</f>
        <v>4508</v>
      </c>
      <c r="K108" s="14">
        <f>EXPEND!H709</f>
        <v>5000</v>
      </c>
      <c r="M108" s="19"/>
    </row>
    <row r="109" spans="1:13" x14ac:dyDescent="0.2">
      <c r="A109" s="13" t="s">
        <v>90</v>
      </c>
      <c r="B109" s="2" t="s">
        <v>91</v>
      </c>
      <c r="C109" s="3"/>
      <c r="D109" s="3"/>
      <c r="E109" s="3"/>
      <c r="F109" s="1"/>
      <c r="G109" s="14">
        <v>9500</v>
      </c>
      <c r="H109" s="14">
        <v>8352.84</v>
      </c>
      <c r="I109" s="14">
        <v>9500</v>
      </c>
      <c r="J109" s="14">
        <f>EXPEND!G711</f>
        <v>0</v>
      </c>
      <c r="K109" s="14">
        <f>EXPEND!H711</f>
        <v>1000</v>
      </c>
      <c r="M109" s="19"/>
    </row>
    <row r="110" spans="1:13" x14ac:dyDescent="0.2">
      <c r="A110" s="13" t="s">
        <v>133</v>
      </c>
      <c r="B110" s="2" t="s">
        <v>134</v>
      </c>
      <c r="C110" s="3"/>
      <c r="D110" s="3"/>
      <c r="E110" s="3"/>
      <c r="F110" s="1"/>
      <c r="G110" s="14">
        <v>27000</v>
      </c>
      <c r="H110" s="14">
        <v>37503.03</v>
      </c>
      <c r="I110" s="14">
        <v>38000</v>
      </c>
      <c r="J110" s="14">
        <f>EXPEND!G716</f>
        <v>19011</v>
      </c>
      <c r="K110" s="14">
        <f>EXPEND!H716</f>
        <v>11471</v>
      </c>
      <c r="M110" s="19"/>
    </row>
    <row r="111" spans="1:13" x14ac:dyDescent="0.2">
      <c r="A111" s="13" t="s">
        <v>168</v>
      </c>
      <c r="B111" s="2" t="s">
        <v>169</v>
      </c>
      <c r="C111" s="3"/>
      <c r="D111" s="3"/>
      <c r="E111" s="3"/>
      <c r="F111" s="1"/>
      <c r="G111" s="14">
        <v>2000</v>
      </c>
      <c r="H111" s="14">
        <v>2000</v>
      </c>
      <c r="I111" s="14">
        <v>2000</v>
      </c>
      <c r="J111" s="14">
        <f>EXPEND!G719</f>
        <v>2277</v>
      </c>
      <c r="K111" s="14">
        <f>EXPEND!H719</f>
        <v>0</v>
      </c>
      <c r="M111" s="19"/>
    </row>
    <row r="112" spans="1:13" x14ac:dyDescent="0.2">
      <c r="A112" s="13" t="s">
        <v>194</v>
      </c>
      <c r="B112" s="2" t="s">
        <v>195</v>
      </c>
      <c r="C112" s="3"/>
      <c r="D112" s="3"/>
      <c r="E112" s="3"/>
      <c r="F112" s="1"/>
      <c r="G112" s="14">
        <v>2000</v>
      </c>
      <c r="H112" s="14">
        <v>2223.0100000000002</v>
      </c>
      <c r="I112" s="14">
        <v>2300</v>
      </c>
      <c r="J112" s="14">
        <f>EXPEND!G722</f>
        <v>2283</v>
      </c>
      <c r="K112" s="14">
        <f>EXPEND!H722</f>
        <v>1000</v>
      </c>
      <c r="M112" s="19"/>
    </row>
    <row r="113" spans="1:13" x14ac:dyDescent="0.2">
      <c r="A113" s="13" t="s">
        <v>206</v>
      </c>
      <c r="B113" s="2" t="s">
        <v>207</v>
      </c>
      <c r="C113" s="3"/>
      <c r="D113" s="3"/>
      <c r="E113" s="3"/>
      <c r="F113" s="1"/>
      <c r="G113" s="14">
        <v>600</v>
      </c>
      <c r="H113" s="14">
        <v>608.98</v>
      </c>
      <c r="I113" s="14">
        <v>700</v>
      </c>
      <c r="J113" s="14">
        <f>EXPEND!G725</f>
        <v>100</v>
      </c>
      <c r="K113" s="14">
        <f>EXPEND!H725</f>
        <v>0</v>
      </c>
      <c r="M113" s="19"/>
    </row>
    <row r="114" spans="1:13" x14ac:dyDescent="0.2">
      <c r="A114" s="13" t="s">
        <v>249</v>
      </c>
      <c r="B114" s="2" t="s">
        <v>250</v>
      </c>
      <c r="C114" s="3"/>
      <c r="D114" s="3"/>
      <c r="E114" s="3"/>
      <c r="F114" s="1"/>
      <c r="G114" s="14">
        <v>2820</v>
      </c>
      <c r="H114" s="14">
        <v>2921.17</v>
      </c>
      <c r="I114" s="14">
        <v>3000</v>
      </c>
      <c r="J114" s="14">
        <f>EXPEND!G728</f>
        <v>2000</v>
      </c>
      <c r="K114" s="14">
        <f>EXPEND!H728</f>
        <v>1000</v>
      </c>
      <c r="M114" s="19"/>
    </row>
    <row r="115" spans="1:13" x14ac:dyDescent="0.2">
      <c r="A115" s="13" t="s">
        <v>284</v>
      </c>
      <c r="B115" s="2" t="s">
        <v>285</v>
      </c>
      <c r="C115" s="3"/>
      <c r="D115" s="3"/>
      <c r="E115" s="3"/>
      <c r="F115" s="1"/>
      <c r="G115" s="14">
        <v>5700</v>
      </c>
      <c r="H115" s="14">
        <v>6894</v>
      </c>
      <c r="I115" s="14">
        <v>7000</v>
      </c>
      <c r="J115" s="14">
        <f>EXPEND!G731</f>
        <v>7000</v>
      </c>
      <c r="K115" s="14">
        <f>EXPEND!H731</f>
        <v>6000</v>
      </c>
      <c r="M115" s="19"/>
    </row>
    <row r="116" spans="1:13" x14ac:dyDescent="0.2">
      <c r="A116" s="13" t="s">
        <v>306</v>
      </c>
      <c r="B116" s="2" t="s">
        <v>307</v>
      </c>
      <c r="C116" s="3"/>
      <c r="D116" s="3"/>
      <c r="E116" s="3"/>
      <c r="F116" s="1"/>
      <c r="G116" s="14">
        <v>5000</v>
      </c>
      <c r="H116" s="14">
        <v>5314.56</v>
      </c>
      <c r="I116" s="14">
        <v>6000</v>
      </c>
      <c r="J116" s="14">
        <f>EXPEND!G734</f>
        <v>5363</v>
      </c>
      <c r="K116" s="14">
        <f>EXPEND!H734</f>
        <v>4000</v>
      </c>
      <c r="M116" s="19"/>
    </row>
    <row r="117" spans="1:13" x14ac:dyDescent="0.2">
      <c r="A117" s="13" t="s">
        <v>324</v>
      </c>
      <c r="B117" s="2" t="s">
        <v>325</v>
      </c>
      <c r="C117" s="3"/>
      <c r="D117" s="3"/>
      <c r="E117" s="3"/>
      <c r="F117" s="1"/>
      <c r="G117" s="14">
        <v>2700</v>
      </c>
      <c r="H117" s="14">
        <v>2964</v>
      </c>
      <c r="I117" s="14">
        <v>3000</v>
      </c>
      <c r="J117" s="14">
        <f>EXPEND!G737</f>
        <v>2000</v>
      </c>
      <c r="K117" s="14">
        <f>EXPEND!H737</f>
        <v>1000</v>
      </c>
      <c r="M117" s="19"/>
    </row>
    <row r="118" spans="1:13" x14ac:dyDescent="0.2">
      <c r="A118" s="13" t="s">
        <v>347</v>
      </c>
      <c r="B118" s="2" t="s">
        <v>348</v>
      </c>
      <c r="C118" s="3"/>
      <c r="D118" s="3"/>
      <c r="E118" s="3"/>
      <c r="F118" s="1"/>
      <c r="G118" s="14">
        <v>4304.9399999999996</v>
      </c>
      <c r="H118" s="14">
        <v>4421.55</v>
      </c>
      <c r="I118" s="14">
        <v>4800</v>
      </c>
      <c r="J118" s="14">
        <f>EXPEND!G740</f>
        <v>0</v>
      </c>
      <c r="K118" s="14">
        <f>EXPEND!H740</f>
        <v>0</v>
      </c>
      <c r="M118" s="19"/>
    </row>
    <row r="119" spans="1:13" x14ac:dyDescent="0.2">
      <c r="A119" s="13" t="s">
        <v>379</v>
      </c>
      <c r="B119" s="2" t="s">
        <v>380</v>
      </c>
      <c r="C119" s="3"/>
      <c r="D119" s="3"/>
      <c r="E119" s="3"/>
      <c r="F119" s="1"/>
      <c r="G119" s="14">
        <v>0</v>
      </c>
      <c r="H119" s="14">
        <v>772.14</v>
      </c>
      <c r="I119" s="14">
        <v>800</v>
      </c>
      <c r="J119" s="14">
        <f>EXPEND!G743</f>
        <v>0</v>
      </c>
      <c r="K119" s="14">
        <f>EXPEND!H743</f>
        <v>0</v>
      </c>
      <c r="M119" s="19"/>
    </row>
    <row r="120" spans="1:13" x14ac:dyDescent="0.2">
      <c r="A120" s="13" t="s">
        <v>718</v>
      </c>
      <c r="B120" s="2" t="s">
        <v>719</v>
      </c>
      <c r="C120" s="3"/>
      <c r="D120" s="3"/>
      <c r="E120" s="3"/>
      <c r="F120" s="1"/>
      <c r="G120" s="14">
        <v>7750</v>
      </c>
      <c r="H120" s="14">
        <v>13290</v>
      </c>
      <c r="I120" s="14">
        <v>15290</v>
      </c>
      <c r="J120" s="14">
        <f>EXPEND!G749</f>
        <v>14595</v>
      </c>
      <c r="K120" s="14">
        <f>EXPEND!H749</f>
        <v>21000</v>
      </c>
      <c r="M120" s="19"/>
    </row>
    <row r="121" spans="1:13" x14ac:dyDescent="0.2">
      <c r="A121" s="13" t="s">
        <v>395</v>
      </c>
      <c r="B121" s="2" t="s">
        <v>396</v>
      </c>
      <c r="C121" s="3"/>
      <c r="D121" s="3"/>
      <c r="E121" s="3"/>
      <c r="F121" s="1"/>
      <c r="G121" s="14">
        <v>0</v>
      </c>
      <c r="H121" s="14">
        <v>950</v>
      </c>
      <c r="I121" s="14">
        <v>400</v>
      </c>
      <c r="J121" s="14">
        <f>EXPEND!G752</f>
        <v>0</v>
      </c>
      <c r="K121" s="14">
        <f>EXPEND!H752</f>
        <v>0</v>
      </c>
      <c r="M121" s="19"/>
    </row>
    <row r="122" spans="1:13" x14ac:dyDescent="0.2">
      <c r="A122" s="13" t="s">
        <v>427</v>
      </c>
      <c r="B122" s="2" t="s">
        <v>428</v>
      </c>
      <c r="C122" s="3"/>
      <c r="D122" s="3"/>
      <c r="E122" s="3"/>
      <c r="F122" s="1"/>
      <c r="G122" s="14">
        <v>0</v>
      </c>
      <c r="H122" s="14">
        <v>800</v>
      </c>
      <c r="I122" s="14">
        <v>600</v>
      </c>
      <c r="J122" s="14">
        <f>EXPEND!G755</f>
        <v>0</v>
      </c>
      <c r="K122" s="14">
        <f>EXPEND!H755</f>
        <v>0</v>
      </c>
      <c r="M122" s="19"/>
    </row>
    <row r="123" spans="1:13" x14ac:dyDescent="0.2">
      <c r="A123" s="13" t="s">
        <v>457</v>
      </c>
      <c r="B123" s="2" t="s">
        <v>458</v>
      </c>
      <c r="C123" s="3"/>
      <c r="D123" s="3"/>
      <c r="E123" s="3"/>
      <c r="F123" s="1"/>
      <c r="G123" s="14">
        <v>0</v>
      </c>
      <c r="H123" s="14">
        <v>375</v>
      </c>
      <c r="I123" s="14">
        <v>400</v>
      </c>
      <c r="J123" s="14">
        <f>EXPEND!G758</f>
        <v>0</v>
      </c>
      <c r="K123" s="14">
        <f>EXPEND!H758</f>
        <v>0</v>
      </c>
      <c r="M123" s="19"/>
    </row>
    <row r="124" spans="1:13" x14ac:dyDescent="0.2">
      <c r="A124" s="13" t="s">
        <v>464</v>
      </c>
      <c r="B124" s="2" t="s">
        <v>465</v>
      </c>
      <c r="C124" s="3"/>
      <c r="D124" s="3"/>
      <c r="E124" s="3"/>
      <c r="F124" s="1"/>
      <c r="G124" s="14">
        <v>0</v>
      </c>
      <c r="H124" s="14">
        <v>1500</v>
      </c>
      <c r="I124" s="14">
        <v>500</v>
      </c>
      <c r="J124" s="14">
        <f>EXPEND!G761</f>
        <v>0</v>
      </c>
      <c r="K124" s="14">
        <f>EXPEND!H761</f>
        <v>0</v>
      </c>
      <c r="M124" s="19"/>
    </row>
    <row r="125" spans="1:13" x14ac:dyDescent="0.2">
      <c r="A125" s="13" t="s">
        <v>483</v>
      </c>
      <c r="B125" s="2" t="s">
        <v>484</v>
      </c>
      <c r="C125" s="3"/>
      <c r="D125" s="3"/>
      <c r="E125" s="3"/>
      <c r="F125" s="1"/>
      <c r="G125" s="14">
        <v>143.44999999999999</v>
      </c>
      <c r="H125" s="14">
        <v>133.46</v>
      </c>
      <c r="I125" s="14">
        <v>0</v>
      </c>
      <c r="J125" s="14">
        <f>EXPEND!G764</f>
        <v>0</v>
      </c>
      <c r="K125" s="14">
        <f>EXPEND!H764</f>
        <v>0</v>
      </c>
      <c r="M125" s="19"/>
    </row>
    <row r="126" spans="1:13" x14ac:dyDescent="0.2">
      <c r="A126" s="13" t="s">
        <v>703</v>
      </c>
      <c r="B126" s="2" t="s">
        <v>704</v>
      </c>
      <c r="C126" s="3"/>
      <c r="D126" s="3"/>
      <c r="E126" s="3"/>
      <c r="F126" s="1"/>
      <c r="G126" s="15">
        <v>91518.39</v>
      </c>
      <c r="H126" s="15">
        <v>118508.38</v>
      </c>
      <c r="I126" s="15">
        <v>123290</v>
      </c>
      <c r="J126" s="15">
        <f>SUM(J108:J125)</f>
        <v>59137</v>
      </c>
      <c r="K126" s="15">
        <f>SUM(K108:K125)</f>
        <v>51471</v>
      </c>
      <c r="M126" s="19"/>
    </row>
    <row r="127" spans="1:13" x14ac:dyDescent="0.2">
      <c r="A127" s="2" t="s">
        <v>0</v>
      </c>
      <c r="B127" s="3"/>
      <c r="C127" s="3"/>
      <c r="D127" s="3"/>
      <c r="E127" s="4" t="s">
        <v>775</v>
      </c>
      <c r="F127" s="5"/>
      <c r="G127" s="5"/>
      <c r="H127" s="5"/>
      <c r="I127" s="5"/>
      <c r="J127" s="1"/>
      <c r="K127" s="3"/>
      <c r="M127" s="1"/>
    </row>
    <row r="128" spans="1:13" x14ac:dyDescent="0.2">
      <c r="A128" s="2" t="s">
        <v>776</v>
      </c>
      <c r="B128" s="3"/>
      <c r="C128" s="1"/>
      <c r="D128" s="17" t="s">
        <v>777</v>
      </c>
      <c r="E128" s="9"/>
      <c r="F128" s="9"/>
      <c r="G128" s="9"/>
      <c r="H128" s="9"/>
      <c r="I128" s="9"/>
      <c r="J128" s="1"/>
      <c r="K128" s="6"/>
      <c r="M128" s="1"/>
    </row>
    <row r="129" spans="1:13" x14ac:dyDescent="0.2">
      <c r="A129" s="1"/>
      <c r="B129" s="1"/>
      <c r="C129" s="1"/>
      <c r="D129" s="17" t="s">
        <v>778</v>
      </c>
      <c r="E129" s="9"/>
      <c r="F129" s="9"/>
      <c r="G129" s="9"/>
      <c r="H129" s="9"/>
      <c r="I129" s="9"/>
      <c r="J129" s="1"/>
      <c r="K129" s="1"/>
      <c r="M129" s="1"/>
    </row>
    <row r="130" spans="1:13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M130" s="1"/>
    </row>
    <row r="131" spans="1:13" x14ac:dyDescent="0.2">
      <c r="A131" s="2" t="s">
        <v>3</v>
      </c>
      <c r="B131" s="3"/>
      <c r="C131" s="2" t="s">
        <v>4</v>
      </c>
      <c r="D131" s="3"/>
      <c r="E131" s="3"/>
      <c r="F131" s="3"/>
      <c r="G131" s="7" t="s">
        <v>794</v>
      </c>
      <c r="H131" s="7" t="s">
        <v>793</v>
      </c>
      <c r="I131" s="7" t="s">
        <v>779</v>
      </c>
      <c r="J131" s="8" t="s">
        <v>8</v>
      </c>
      <c r="K131" s="10" t="s">
        <v>9</v>
      </c>
      <c r="M131" s="20"/>
    </row>
    <row r="132" spans="1:13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8" t="s">
        <v>12</v>
      </c>
      <c r="K132" s="1"/>
      <c r="M132" s="20"/>
    </row>
    <row r="133" spans="1:13" x14ac:dyDescent="0.2">
      <c r="A133" s="11" t="s">
        <v>729</v>
      </c>
      <c r="B133" s="4" t="s">
        <v>730</v>
      </c>
      <c r="C133" s="12"/>
      <c r="D133" s="12"/>
      <c r="E133" s="12"/>
      <c r="F133" s="1"/>
      <c r="G133" s="1"/>
      <c r="H133" s="1"/>
      <c r="I133" s="1"/>
      <c r="J133" s="1"/>
      <c r="K133" s="1"/>
      <c r="M133" s="21"/>
    </row>
    <row r="134" spans="1:13" x14ac:dyDescent="0.2">
      <c r="A134" s="13" t="s">
        <v>552</v>
      </c>
      <c r="B134" s="2" t="s">
        <v>553</v>
      </c>
      <c r="C134" s="3"/>
      <c r="D134" s="3"/>
      <c r="E134" s="3"/>
      <c r="F134" s="1"/>
      <c r="G134" s="14">
        <v>84110</v>
      </c>
      <c r="H134" s="14">
        <v>88375</v>
      </c>
      <c r="I134" s="14">
        <v>82425</v>
      </c>
      <c r="J134" s="14">
        <f>EXPEND!G780</f>
        <v>82400</v>
      </c>
      <c r="K134" s="14">
        <f>EXPEND!H776</f>
        <v>81180</v>
      </c>
      <c r="M134" s="19"/>
    </row>
    <row r="135" spans="1:13" x14ac:dyDescent="0.2">
      <c r="A135" s="13" t="s">
        <v>788</v>
      </c>
      <c r="B135" s="2" t="s">
        <v>789</v>
      </c>
      <c r="C135" s="3"/>
      <c r="D135" s="3"/>
      <c r="E135" s="3"/>
      <c r="F135" s="1"/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M135" s="19"/>
    </row>
    <row r="136" spans="1:13" x14ac:dyDescent="0.2">
      <c r="A136" s="13" t="s">
        <v>483</v>
      </c>
      <c r="B136" s="2" t="s">
        <v>484</v>
      </c>
      <c r="C136" s="3"/>
      <c r="D136" s="3"/>
      <c r="E136" s="3"/>
      <c r="F136" s="1"/>
      <c r="G136" s="14">
        <v>283.69</v>
      </c>
      <c r="H136" s="14">
        <v>244.16</v>
      </c>
      <c r="I136" s="14">
        <v>0</v>
      </c>
      <c r="J136" s="14">
        <v>0</v>
      </c>
      <c r="K136" s="14">
        <v>0</v>
      </c>
      <c r="M136" s="19"/>
    </row>
    <row r="137" spans="1:13" x14ac:dyDescent="0.2">
      <c r="A137" s="13" t="s">
        <v>729</v>
      </c>
      <c r="B137" s="2" t="s">
        <v>730</v>
      </c>
      <c r="C137" s="3"/>
      <c r="D137" s="3"/>
      <c r="E137" s="3"/>
      <c r="F137" s="1"/>
      <c r="G137" s="15">
        <v>84393.69</v>
      </c>
      <c r="H137" s="15">
        <v>88619.16</v>
      </c>
      <c r="I137" s="15">
        <v>82425</v>
      </c>
      <c r="J137" s="15">
        <f>SUM(J134:J136)</f>
        <v>82400</v>
      </c>
      <c r="K137" s="15">
        <f>SUM(K134:K136)</f>
        <v>81180</v>
      </c>
      <c r="M137" s="19"/>
    </row>
    <row r="138" spans="1:13" x14ac:dyDescent="0.2">
      <c r="A138" s="2" t="s">
        <v>0</v>
      </c>
      <c r="B138" s="3"/>
      <c r="C138" s="3"/>
      <c r="D138" s="3"/>
      <c r="E138" s="4" t="s">
        <v>775</v>
      </c>
      <c r="F138" s="5"/>
      <c r="G138" s="5"/>
      <c r="H138" s="5"/>
      <c r="I138" s="5"/>
      <c r="J138" s="1"/>
      <c r="K138" s="3"/>
      <c r="M138" s="1"/>
    </row>
    <row r="139" spans="1:13" x14ac:dyDescent="0.2">
      <c r="A139" s="2" t="s">
        <v>776</v>
      </c>
      <c r="B139" s="3"/>
      <c r="C139" s="1"/>
      <c r="D139" s="17" t="s">
        <v>777</v>
      </c>
      <c r="E139" s="9"/>
      <c r="F139" s="9"/>
      <c r="G139" s="9"/>
      <c r="H139" s="9"/>
      <c r="I139" s="9"/>
      <c r="J139" s="1"/>
      <c r="K139" s="6"/>
      <c r="M139" s="1"/>
    </row>
    <row r="140" spans="1:13" x14ac:dyDescent="0.2">
      <c r="A140" s="1"/>
      <c r="B140" s="1"/>
      <c r="C140" s="1"/>
      <c r="D140" s="17" t="s">
        <v>778</v>
      </c>
      <c r="E140" s="9"/>
      <c r="F140" s="9"/>
      <c r="G140" s="9"/>
      <c r="H140" s="9"/>
      <c r="I140" s="9"/>
      <c r="J140" s="1"/>
      <c r="K140" s="1"/>
      <c r="M140" s="1"/>
    </row>
    <row r="141" spans="1:13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M141" s="1"/>
    </row>
    <row r="142" spans="1:13" x14ac:dyDescent="0.2">
      <c r="A142" s="2" t="s">
        <v>3</v>
      </c>
      <c r="B142" s="3"/>
      <c r="C142" s="2" t="s">
        <v>4</v>
      </c>
      <c r="D142" s="3"/>
      <c r="E142" s="3"/>
      <c r="F142" s="3"/>
      <c r="G142" s="7" t="s">
        <v>794</v>
      </c>
      <c r="H142" s="7" t="s">
        <v>793</v>
      </c>
      <c r="I142" s="7" t="s">
        <v>779</v>
      </c>
      <c r="J142" s="8" t="s">
        <v>8</v>
      </c>
      <c r="K142" s="10" t="s">
        <v>9</v>
      </c>
      <c r="M142" s="20"/>
    </row>
    <row r="143" spans="1:13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8" t="s">
        <v>12</v>
      </c>
      <c r="K143" s="1"/>
      <c r="M143" s="20"/>
    </row>
    <row r="144" spans="1:13" x14ac:dyDescent="0.2">
      <c r="A144" s="11" t="s">
        <v>735</v>
      </c>
      <c r="B144" s="4" t="s">
        <v>736</v>
      </c>
      <c r="C144" s="12"/>
      <c r="D144" s="12"/>
      <c r="E144" s="12"/>
      <c r="F144" s="1"/>
      <c r="G144" s="1"/>
      <c r="H144" s="1"/>
      <c r="I144" s="1"/>
      <c r="J144" s="1"/>
      <c r="K144" s="1"/>
      <c r="M144" s="21"/>
    </row>
    <row r="145" spans="1:13" x14ac:dyDescent="0.2">
      <c r="A145" s="13" t="s">
        <v>737</v>
      </c>
      <c r="B145" s="2" t="s">
        <v>738</v>
      </c>
      <c r="C145" s="3"/>
      <c r="D145" s="3"/>
      <c r="E145" s="3"/>
      <c r="F145" s="1"/>
      <c r="G145" s="14">
        <v>160126.35</v>
      </c>
      <c r="H145" s="14">
        <v>159655.07999999999</v>
      </c>
      <c r="I145" s="14">
        <v>165131</v>
      </c>
      <c r="J145" s="14">
        <f>EXPEND!G804</f>
        <v>155792.6</v>
      </c>
      <c r="K145" s="14">
        <f>EXPEND!H804</f>
        <v>162440</v>
      </c>
      <c r="M145" s="19"/>
    </row>
    <row r="146" spans="1:13" x14ac:dyDescent="0.2">
      <c r="A146" s="13" t="s">
        <v>483</v>
      </c>
      <c r="B146" s="2" t="s">
        <v>484</v>
      </c>
      <c r="C146" s="3"/>
      <c r="D146" s="3"/>
      <c r="E146" s="3"/>
      <c r="F146" s="1"/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M146" s="19"/>
    </row>
    <row r="147" spans="1:13" x14ac:dyDescent="0.2">
      <c r="A147" s="13" t="s">
        <v>735</v>
      </c>
      <c r="B147" s="2" t="s">
        <v>736</v>
      </c>
      <c r="C147" s="3"/>
      <c r="D147" s="3"/>
      <c r="E147" s="3"/>
      <c r="F147" s="1"/>
      <c r="G147" s="15">
        <v>160126.35</v>
      </c>
      <c r="H147" s="15">
        <v>159655.07999999999</v>
      </c>
      <c r="I147" s="15">
        <v>165131</v>
      </c>
      <c r="J147" s="15">
        <f>SUM(J145:J146)</f>
        <v>155792.6</v>
      </c>
      <c r="K147" s="15">
        <f>SUM(K145:K146)</f>
        <v>162440</v>
      </c>
      <c r="M147" s="19"/>
    </row>
    <row r="148" spans="1:13" x14ac:dyDescent="0.2">
      <c r="A148" s="2" t="s">
        <v>0</v>
      </c>
      <c r="B148" s="3"/>
      <c r="C148" s="3"/>
      <c r="D148" s="3"/>
      <c r="E148" s="4" t="s">
        <v>775</v>
      </c>
      <c r="F148" s="5"/>
      <c r="G148" s="5"/>
      <c r="H148" s="5"/>
      <c r="I148" s="5"/>
      <c r="J148" s="1"/>
      <c r="K148" s="3"/>
      <c r="M148" s="21"/>
    </row>
    <row r="149" spans="1:13" x14ac:dyDescent="0.2">
      <c r="A149" s="2" t="s">
        <v>776</v>
      </c>
      <c r="B149" s="3"/>
      <c r="C149" s="1"/>
      <c r="D149" s="17" t="s">
        <v>777</v>
      </c>
      <c r="E149" s="9"/>
      <c r="F149" s="9"/>
      <c r="G149" s="9"/>
      <c r="H149" s="9"/>
      <c r="I149" s="9"/>
      <c r="J149" s="1"/>
      <c r="K149" s="6"/>
      <c r="M149" s="21"/>
    </row>
    <row r="150" spans="1:13" x14ac:dyDescent="0.2">
      <c r="A150" s="1"/>
      <c r="B150" s="1"/>
      <c r="C150" s="1"/>
      <c r="D150" s="17" t="s">
        <v>778</v>
      </c>
      <c r="E150" s="9"/>
      <c r="F150" s="9"/>
      <c r="G150" s="9"/>
      <c r="H150" s="9"/>
      <c r="I150" s="9"/>
      <c r="J150" s="1"/>
      <c r="K150" s="1"/>
      <c r="M150" s="21"/>
    </row>
    <row r="151" spans="1:13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M151" s="21"/>
    </row>
    <row r="152" spans="1:13" x14ac:dyDescent="0.2">
      <c r="A152" s="2" t="s">
        <v>3</v>
      </c>
      <c r="B152" s="3"/>
      <c r="C152" s="2" t="s">
        <v>4</v>
      </c>
      <c r="D152" s="3"/>
      <c r="E152" s="3"/>
      <c r="F152" s="3"/>
      <c r="G152" s="7" t="s">
        <v>794</v>
      </c>
      <c r="H152" s="7" t="s">
        <v>793</v>
      </c>
      <c r="I152" s="7" t="s">
        <v>779</v>
      </c>
      <c r="J152" s="8" t="s">
        <v>8</v>
      </c>
      <c r="K152" s="10" t="s">
        <v>9</v>
      </c>
      <c r="M152" s="20"/>
    </row>
    <row r="153" spans="1:13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8" t="s">
        <v>12</v>
      </c>
      <c r="K153" s="1"/>
      <c r="M153" s="20"/>
    </row>
    <row r="154" spans="1:13" x14ac:dyDescent="0.2">
      <c r="A154" s="11" t="s">
        <v>756</v>
      </c>
      <c r="B154" s="4" t="s">
        <v>757</v>
      </c>
      <c r="C154" s="12"/>
      <c r="D154" s="12"/>
      <c r="E154" s="12"/>
      <c r="F154" s="1"/>
      <c r="G154" s="1"/>
      <c r="H154" s="1"/>
      <c r="I154" s="1"/>
      <c r="J154" s="1"/>
      <c r="K154" s="1"/>
      <c r="M154" s="21"/>
    </row>
    <row r="155" spans="1:13" x14ac:dyDescent="0.2">
      <c r="A155" s="13" t="s">
        <v>758</v>
      </c>
      <c r="B155" s="2" t="s">
        <v>759</v>
      </c>
      <c r="C155" s="3"/>
      <c r="D155" s="3"/>
      <c r="E155" s="3"/>
      <c r="F155" s="1"/>
      <c r="G155" s="14">
        <v>4950.45</v>
      </c>
      <c r="H155" s="14">
        <v>169.26</v>
      </c>
      <c r="I155" s="14">
        <v>8960</v>
      </c>
      <c r="J155" s="14">
        <f>EXPEND!G820</f>
        <v>8866.4599999999991</v>
      </c>
      <c r="K155" s="14">
        <f>EXPEND!H820</f>
        <v>6500</v>
      </c>
      <c r="M155" s="19"/>
    </row>
    <row r="156" spans="1:13" x14ac:dyDescent="0.2">
      <c r="A156" s="13" t="s">
        <v>756</v>
      </c>
      <c r="B156" s="2" t="s">
        <v>757</v>
      </c>
      <c r="C156" s="3"/>
      <c r="D156" s="3"/>
      <c r="E156" s="3"/>
      <c r="F156" s="1"/>
      <c r="G156" s="15">
        <v>4950.45</v>
      </c>
      <c r="H156" s="15">
        <v>169.26</v>
      </c>
      <c r="I156" s="15">
        <v>8960</v>
      </c>
      <c r="J156" s="15">
        <f>J155</f>
        <v>8866.4599999999991</v>
      </c>
      <c r="K156" s="15">
        <f>K155</f>
        <v>6500</v>
      </c>
      <c r="M156" s="19"/>
    </row>
    <row r="157" spans="1:13" x14ac:dyDescent="0.2">
      <c r="A157" s="2" t="s">
        <v>0</v>
      </c>
      <c r="B157" s="3"/>
      <c r="C157" s="3"/>
      <c r="D157" s="3"/>
      <c r="E157" s="4" t="s">
        <v>775</v>
      </c>
      <c r="F157" s="5"/>
      <c r="G157" s="5"/>
      <c r="H157" s="5"/>
      <c r="I157" s="5"/>
      <c r="J157" s="1"/>
      <c r="K157" s="3"/>
      <c r="M157" s="21"/>
    </row>
    <row r="158" spans="1:13" x14ac:dyDescent="0.2">
      <c r="A158" s="2" t="s">
        <v>776</v>
      </c>
      <c r="B158" s="3"/>
      <c r="C158" s="1"/>
      <c r="D158" s="17" t="s">
        <v>777</v>
      </c>
      <c r="E158" s="9"/>
      <c r="F158" s="9"/>
      <c r="G158" s="9"/>
      <c r="H158" s="9"/>
      <c r="I158" s="9"/>
      <c r="J158" s="1"/>
      <c r="K158" s="6"/>
      <c r="M158" s="21"/>
    </row>
    <row r="159" spans="1:13" x14ac:dyDescent="0.2">
      <c r="A159" s="1"/>
      <c r="B159" s="1"/>
      <c r="C159" s="1"/>
      <c r="D159" s="17" t="s">
        <v>778</v>
      </c>
      <c r="E159" s="9"/>
      <c r="F159" s="9"/>
      <c r="G159" s="9"/>
      <c r="H159" s="9"/>
      <c r="I159" s="9"/>
      <c r="J159" s="1"/>
      <c r="K159" s="1"/>
      <c r="M159" s="21"/>
    </row>
    <row r="160" spans="1:13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M160" s="21"/>
    </row>
    <row r="161" spans="1:13" x14ac:dyDescent="0.2">
      <c r="A161" s="2" t="s">
        <v>3</v>
      </c>
      <c r="B161" s="3"/>
      <c r="C161" s="2" t="s">
        <v>4</v>
      </c>
      <c r="D161" s="3"/>
      <c r="E161" s="3"/>
      <c r="F161" s="3"/>
      <c r="G161" s="7" t="s">
        <v>794</v>
      </c>
      <c r="H161" s="7" t="s">
        <v>793</v>
      </c>
      <c r="I161" s="7" t="s">
        <v>779</v>
      </c>
      <c r="J161" s="8" t="s">
        <v>8</v>
      </c>
      <c r="K161" s="10" t="s">
        <v>9</v>
      </c>
      <c r="M161" s="20"/>
    </row>
    <row r="162" spans="1:13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8" t="s">
        <v>12</v>
      </c>
      <c r="K162" s="1"/>
      <c r="M162" s="20"/>
    </row>
    <row r="163" spans="1:13" x14ac:dyDescent="0.2">
      <c r="A163" s="11" t="s">
        <v>765</v>
      </c>
      <c r="B163" s="4" t="s">
        <v>766</v>
      </c>
      <c r="C163" s="12"/>
      <c r="D163" s="12"/>
      <c r="E163" s="12"/>
      <c r="F163" s="1"/>
      <c r="G163" s="1"/>
      <c r="H163" s="1"/>
      <c r="I163" s="1"/>
      <c r="J163" s="1"/>
      <c r="K163" s="1"/>
      <c r="M163" s="21"/>
    </row>
    <row r="164" spans="1:13" x14ac:dyDescent="0.2">
      <c r="A164" s="13" t="s">
        <v>767</v>
      </c>
      <c r="B164" s="2" t="s">
        <v>768</v>
      </c>
      <c r="C164" s="3"/>
      <c r="D164" s="3"/>
      <c r="E164" s="3"/>
      <c r="F164" s="1"/>
      <c r="G164" s="14">
        <v>234004.95</v>
      </c>
      <c r="H164" s="14">
        <v>94715.94</v>
      </c>
      <c r="I164" s="14">
        <v>0</v>
      </c>
      <c r="J164" s="14">
        <v>0</v>
      </c>
      <c r="K164" s="14">
        <v>0</v>
      </c>
      <c r="M164" s="19"/>
    </row>
    <row r="165" spans="1:13" x14ac:dyDescent="0.2">
      <c r="A165" s="13" t="s">
        <v>771</v>
      </c>
      <c r="B165" s="2" t="s">
        <v>772</v>
      </c>
      <c r="C165" s="3"/>
      <c r="D165" s="3"/>
      <c r="E165" s="3"/>
      <c r="F165" s="1"/>
      <c r="G165" s="14">
        <v>50082.239999999998</v>
      </c>
      <c r="H165" s="14">
        <v>20271.310000000001</v>
      </c>
      <c r="I165" s="14">
        <v>0</v>
      </c>
      <c r="J165" s="14">
        <v>0</v>
      </c>
      <c r="K165" s="14">
        <v>0</v>
      </c>
      <c r="M165" s="19"/>
    </row>
    <row r="166" spans="1:13" x14ac:dyDescent="0.2">
      <c r="A166" s="13" t="s">
        <v>790</v>
      </c>
      <c r="B166" s="2" t="s">
        <v>791</v>
      </c>
      <c r="C166" s="3"/>
      <c r="D166" s="3"/>
      <c r="E166" s="3"/>
      <c r="F166" s="1"/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M166" s="19"/>
    </row>
    <row r="167" spans="1:13" x14ac:dyDescent="0.2">
      <c r="A167" s="13" t="s">
        <v>464</v>
      </c>
      <c r="B167" s="2" t="s">
        <v>465</v>
      </c>
      <c r="C167" s="3"/>
      <c r="D167" s="3"/>
      <c r="E167" s="3"/>
      <c r="F167" s="1"/>
      <c r="G167" s="14">
        <v>108406.86</v>
      </c>
      <c r="H167" s="14">
        <v>43878.81</v>
      </c>
      <c r="I167" s="14">
        <v>0</v>
      </c>
      <c r="J167" s="14">
        <v>0</v>
      </c>
      <c r="K167" s="14">
        <v>0</v>
      </c>
      <c r="M167" s="19"/>
    </row>
    <row r="168" spans="1:13" x14ac:dyDescent="0.2">
      <c r="A168" s="13" t="s">
        <v>765</v>
      </c>
      <c r="B168" s="2" t="s">
        <v>766</v>
      </c>
      <c r="C168" s="3"/>
      <c r="D168" s="3"/>
      <c r="E168" s="3"/>
      <c r="F168" s="1"/>
      <c r="G168" s="15">
        <v>392494.05</v>
      </c>
      <c r="H168" s="15">
        <v>158866.06</v>
      </c>
      <c r="I168" s="15">
        <v>0</v>
      </c>
      <c r="J168" s="15">
        <v>0</v>
      </c>
      <c r="K168" s="15">
        <v>0</v>
      </c>
      <c r="M168" s="19"/>
    </row>
    <row r="169" spans="1:13" x14ac:dyDescent="0.2">
      <c r="A169" s="2" t="s">
        <v>0</v>
      </c>
      <c r="B169" s="3"/>
      <c r="C169" s="3"/>
      <c r="D169" s="3"/>
      <c r="E169" s="4" t="s">
        <v>775</v>
      </c>
      <c r="F169" s="5"/>
      <c r="G169" s="5"/>
      <c r="H169" s="5"/>
      <c r="I169" s="5"/>
      <c r="J169" s="1"/>
      <c r="K169" s="3"/>
      <c r="M169" s="21"/>
    </row>
    <row r="170" spans="1:13" x14ac:dyDescent="0.2">
      <c r="A170" s="2" t="s">
        <v>776</v>
      </c>
      <c r="B170" s="3"/>
      <c r="C170" s="1"/>
      <c r="D170" s="17" t="s">
        <v>777</v>
      </c>
      <c r="E170" s="9"/>
      <c r="F170" s="9"/>
      <c r="G170" s="9"/>
      <c r="H170" s="9"/>
      <c r="I170" s="9"/>
      <c r="J170" s="1"/>
      <c r="K170" s="6"/>
      <c r="M170" s="1"/>
    </row>
    <row r="171" spans="1:13" x14ac:dyDescent="0.2">
      <c r="A171" s="1"/>
      <c r="B171" s="1"/>
      <c r="C171" s="1"/>
      <c r="D171" s="17" t="s">
        <v>778</v>
      </c>
      <c r="E171" s="9"/>
      <c r="F171" s="9"/>
      <c r="G171" s="9"/>
      <c r="H171" s="9"/>
      <c r="I171" s="9"/>
      <c r="J171" s="1"/>
      <c r="K171" s="1"/>
      <c r="M171" s="1"/>
    </row>
    <row r="172" spans="1:13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M172" s="21"/>
    </row>
    <row r="173" spans="1:13" x14ac:dyDescent="0.2">
      <c r="A173" s="2" t="s">
        <v>3</v>
      </c>
      <c r="B173" s="3"/>
      <c r="C173" s="2" t="s">
        <v>4</v>
      </c>
      <c r="D173" s="3"/>
      <c r="E173" s="3"/>
      <c r="F173" s="3"/>
      <c r="G173" s="7" t="s">
        <v>794</v>
      </c>
      <c r="H173" s="7" t="s">
        <v>793</v>
      </c>
      <c r="I173" s="7" t="s">
        <v>779</v>
      </c>
      <c r="J173" s="8" t="s">
        <v>8</v>
      </c>
      <c r="K173" s="10" t="s">
        <v>9</v>
      </c>
      <c r="M173" s="20"/>
    </row>
    <row r="174" spans="1:13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8" t="s">
        <v>12</v>
      </c>
      <c r="K174" s="1"/>
      <c r="M174" s="20"/>
    </row>
    <row r="175" spans="1:13" x14ac:dyDescent="0.2">
      <c r="A175" s="1"/>
      <c r="B175" s="1"/>
      <c r="C175" s="18" t="s">
        <v>792</v>
      </c>
      <c r="D175" s="16"/>
      <c r="E175" s="16"/>
      <c r="F175" s="16"/>
      <c r="G175" s="15">
        <v>4277098.3300000103</v>
      </c>
      <c r="H175" s="15">
        <v>4915195.52999999</v>
      </c>
      <c r="I175" s="15">
        <v>4912829</v>
      </c>
      <c r="J175" s="15">
        <f>SUM(J39,J65,J100,J126,J137,,J147,J156,J168)</f>
        <v>4590289.0999999996</v>
      </c>
      <c r="K175" s="15">
        <f>SUM(K39,K65,K100,K126,K137,,K147,K156,K168)</f>
        <v>4722992</v>
      </c>
      <c r="M175" s="19"/>
    </row>
    <row r="176" spans="1:13" x14ac:dyDescent="0.2">
      <c r="M176" s="21"/>
    </row>
  </sheetData>
  <pageMargins left="0.7" right="0.7" top="0.75" bottom="0.75" header="0.3" footer="0.3"/>
  <pageSetup scale="95" orientation="landscape" r:id="rId1"/>
  <rowBreaks count="4" manualBreakCount="4">
    <brk id="39" max="16383" man="1"/>
    <brk id="65" max="16383" man="1"/>
    <brk id="100" max="16383" man="1"/>
    <brk id="1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zoomScaleNormal="100" workbookViewId="0">
      <selection activeCell="I38" sqref="I38"/>
    </sheetView>
  </sheetViews>
  <sheetFormatPr defaultRowHeight="12.75" x14ac:dyDescent="0.2"/>
  <cols>
    <col min="1" max="1" width="32.5703125" customWidth="1"/>
    <col min="2" max="2" width="18.42578125" customWidth="1"/>
    <col min="3" max="3" width="2.140625" customWidth="1"/>
    <col min="4" max="4" width="18.85546875" customWidth="1"/>
    <col min="5" max="5" width="1.140625" customWidth="1"/>
    <col min="6" max="6" width="16.85546875" style="44" customWidth="1"/>
  </cols>
  <sheetData>
    <row r="1" spans="1:6" ht="15" x14ac:dyDescent="0.2">
      <c r="A1" s="43"/>
    </row>
    <row r="2" spans="1:6" ht="15.75" x14ac:dyDescent="0.25">
      <c r="A2" s="45" t="s">
        <v>1211</v>
      </c>
      <c r="B2" s="45" t="s">
        <v>1219</v>
      </c>
      <c r="C2" s="45"/>
      <c r="D2" s="45" t="s">
        <v>1220</v>
      </c>
      <c r="E2" s="45"/>
      <c r="F2" s="46" t="s">
        <v>1212</v>
      </c>
    </row>
    <row r="3" spans="1:6" ht="15" x14ac:dyDescent="0.2">
      <c r="A3" s="43"/>
      <c r="B3" s="47"/>
      <c r="C3" s="47"/>
      <c r="D3" s="47"/>
      <c r="E3" s="47"/>
      <c r="F3" s="48"/>
    </row>
    <row r="4" spans="1:6" ht="15.75" x14ac:dyDescent="0.25">
      <c r="A4" s="49" t="s">
        <v>14</v>
      </c>
      <c r="B4" s="57">
        <f>'[1]REVENUE  '!J50</f>
        <v>2397912.8699999996</v>
      </c>
      <c r="C4" s="47"/>
      <c r="D4" s="47">
        <f>EXPEND!G459</f>
        <v>2374486.39</v>
      </c>
      <c r="E4" s="47"/>
      <c r="F4" s="48">
        <f>SUM(B4-D4)</f>
        <v>23426.479999999516</v>
      </c>
    </row>
    <row r="5" spans="1:6" ht="15.75" x14ac:dyDescent="0.25">
      <c r="A5" s="49"/>
      <c r="B5" s="47"/>
      <c r="C5" s="47"/>
      <c r="D5" s="47"/>
      <c r="E5" s="47"/>
      <c r="F5" s="48"/>
    </row>
    <row r="6" spans="1:6" ht="15.75" x14ac:dyDescent="0.25">
      <c r="A6" s="49" t="s">
        <v>1213</v>
      </c>
      <c r="B6" s="47">
        <f>'[1]REVENUE  '!J77</f>
        <v>992499.29999999993</v>
      </c>
      <c r="C6" s="47"/>
      <c r="D6" s="47">
        <f>EXPEND!G557</f>
        <v>1478913.9499999997</v>
      </c>
      <c r="E6" s="47"/>
      <c r="F6" s="48">
        <f>SUM(B6-D6)</f>
        <v>-486414.64999999979</v>
      </c>
    </row>
    <row r="7" spans="1:6" ht="15.75" x14ac:dyDescent="0.25">
      <c r="A7" s="49"/>
      <c r="B7" s="47"/>
      <c r="C7" s="47"/>
      <c r="D7" s="47"/>
      <c r="E7" s="47"/>
      <c r="F7" s="48"/>
    </row>
    <row r="8" spans="1:6" ht="15.75" x14ac:dyDescent="0.25">
      <c r="A8" s="49" t="s">
        <v>578</v>
      </c>
      <c r="B8" s="47">
        <f>'[1]REVENUE  '!J100</f>
        <v>472025.26</v>
      </c>
      <c r="C8" s="47"/>
      <c r="D8" s="47">
        <f>EXPEND!G699</f>
        <v>430692.7</v>
      </c>
      <c r="E8" s="47"/>
      <c r="F8" s="48">
        <f>SUM(B8-D8)</f>
        <v>41332.559999999998</v>
      </c>
    </row>
    <row r="9" spans="1:6" ht="15.75" x14ac:dyDescent="0.25">
      <c r="A9" s="49"/>
      <c r="B9" s="47"/>
      <c r="C9" s="47"/>
      <c r="D9" s="47"/>
      <c r="E9" s="47"/>
      <c r="F9" s="48"/>
    </row>
    <row r="10" spans="1:6" ht="15.75" x14ac:dyDescent="0.25">
      <c r="A10" s="49" t="s">
        <v>704</v>
      </c>
      <c r="B10" s="47">
        <f>'[1]REVENUE  '!J116</f>
        <v>92125.140000000014</v>
      </c>
      <c r="C10" s="47"/>
      <c r="D10" s="47">
        <f>EXPEND!G765</f>
        <v>59137</v>
      </c>
      <c r="E10" s="47"/>
      <c r="F10" s="48">
        <f>SUM(B10-D10)</f>
        <v>32988.140000000014</v>
      </c>
    </row>
    <row r="11" spans="1:6" ht="15.75" x14ac:dyDescent="0.25">
      <c r="A11" s="49"/>
      <c r="B11" s="47"/>
      <c r="C11" s="47"/>
      <c r="D11" s="47"/>
      <c r="E11" s="47"/>
      <c r="F11" s="48"/>
    </row>
    <row r="12" spans="1:6" ht="15.75" x14ac:dyDescent="0.25">
      <c r="A12" s="49" t="s">
        <v>1214</v>
      </c>
      <c r="B12" s="47">
        <f>'[1]REVENUE  '!J135</f>
        <v>78031.240000000005</v>
      </c>
      <c r="C12" s="47"/>
      <c r="D12" s="47">
        <f>EXPEND!G780</f>
        <v>82400</v>
      </c>
      <c r="E12" s="47"/>
      <c r="F12" s="48">
        <f>SUM(B12-D12)</f>
        <v>-4368.7599999999948</v>
      </c>
    </row>
    <row r="13" spans="1:6" ht="15.75" x14ac:dyDescent="0.25">
      <c r="A13" s="49"/>
      <c r="B13" s="47"/>
      <c r="C13" s="47"/>
      <c r="D13" s="47"/>
      <c r="E13" s="47"/>
      <c r="F13" s="48"/>
    </row>
    <row r="14" spans="1:6" ht="15.75" x14ac:dyDescent="0.25">
      <c r="A14" s="49" t="s">
        <v>1215</v>
      </c>
      <c r="B14" s="47">
        <f>'[1]REVENUE  '!J150</f>
        <v>160147.94999999998</v>
      </c>
      <c r="C14" s="47"/>
      <c r="D14" s="47">
        <f>EXPEND!G805</f>
        <v>155792.6</v>
      </c>
      <c r="E14" s="47"/>
      <c r="F14" s="48">
        <f>SUM(B14-D14)</f>
        <v>4355.3499999999767</v>
      </c>
    </row>
    <row r="15" spans="1:6" ht="15.75" x14ac:dyDescent="0.25">
      <c r="A15" s="49"/>
      <c r="B15" s="47"/>
      <c r="C15" s="47"/>
      <c r="D15" s="47"/>
      <c r="E15" s="47"/>
      <c r="F15" s="48"/>
    </row>
    <row r="16" spans="1:6" ht="15.75" x14ac:dyDescent="0.25">
      <c r="A16" s="49" t="s">
        <v>1216</v>
      </c>
      <c r="B16" s="47">
        <f>'[1]REVENUE  '!J158</f>
        <v>5915</v>
      </c>
      <c r="C16" s="47"/>
      <c r="D16" s="47">
        <f>EXPEND!G821</f>
        <v>8866.4599999999991</v>
      </c>
      <c r="E16" s="47"/>
      <c r="F16" s="48">
        <f>SUM(B16-D16)</f>
        <v>-2951.4599999999991</v>
      </c>
    </row>
    <row r="17" spans="1:6" ht="15.75" x14ac:dyDescent="0.25">
      <c r="A17" s="49"/>
      <c r="B17" s="47"/>
      <c r="C17" s="47"/>
      <c r="D17" s="47"/>
      <c r="E17" s="47"/>
      <c r="F17" s="48"/>
    </row>
    <row r="18" spans="1:6" ht="15.75" x14ac:dyDescent="0.25">
      <c r="A18" s="50" t="s">
        <v>1217</v>
      </c>
      <c r="B18" s="51" t="s">
        <v>1221</v>
      </c>
      <c r="C18" s="51"/>
      <c r="D18" s="51" t="s">
        <v>1219</v>
      </c>
      <c r="E18" s="51"/>
      <c r="F18" s="52" t="s">
        <v>1212</v>
      </c>
    </row>
    <row r="19" spans="1:6" ht="15.75" x14ac:dyDescent="0.25">
      <c r="A19" s="49"/>
      <c r="B19" s="47"/>
      <c r="C19" s="47"/>
      <c r="D19" s="47"/>
      <c r="E19" s="47"/>
      <c r="F19" s="48"/>
    </row>
    <row r="20" spans="1:6" ht="15.75" x14ac:dyDescent="0.25">
      <c r="A20" s="49" t="s">
        <v>14</v>
      </c>
      <c r="B20" s="47">
        <f>'[1]REVENUE  '!I50</f>
        <v>2237834</v>
      </c>
      <c r="C20" s="47"/>
      <c r="D20" s="47">
        <f>'[1]REVENUE  '!J50</f>
        <v>2397912.8699999996</v>
      </c>
      <c r="E20" s="47"/>
      <c r="F20" s="48">
        <f>SUM(B20-D20)</f>
        <v>-160078.86999999965</v>
      </c>
    </row>
    <row r="21" spans="1:6" ht="15.75" x14ac:dyDescent="0.25">
      <c r="A21" s="49"/>
      <c r="B21" s="47"/>
      <c r="C21" s="47"/>
      <c r="D21" s="47"/>
      <c r="E21" s="47"/>
      <c r="F21" s="48"/>
    </row>
    <row r="22" spans="1:6" ht="15.75" x14ac:dyDescent="0.25">
      <c r="A22" s="49" t="s">
        <v>1213</v>
      </c>
      <c r="B22" s="47">
        <f>'[1]REVENUE  '!I77</f>
        <v>968788</v>
      </c>
      <c r="C22" s="47"/>
      <c r="D22" s="47">
        <f>'[1]REVENUE  '!J77</f>
        <v>992499.29999999993</v>
      </c>
      <c r="E22" s="47"/>
      <c r="F22" s="48">
        <f>SUM(B22-D22)</f>
        <v>-23711.29999999993</v>
      </c>
    </row>
    <row r="23" spans="1:6" ht="15.75" x14ac:dyDescent="0.25">
      <c r="A23" s="49"/>
      <c r="B23" s="47" t="s">
        <v>1172</v>
      </c>
      <c r="C23" s="47"/>
      <c r="D23" s="47"/>
      <c r="E23" s="47"/>
      <c r="F23" s="48"/>
    </row>
    <row r="24" spans="1:6" ht="15.75" x14ac:dyDescent="0.25">
      <c r="A24" s="49" t="s">
        <v>578</v>
      </c>
      <c r="B24" s="47">
        <f>'[1]REVENUE  '!I100</f>
        <v>452168</v>
      </c>
      <c r="C24" s="47"/>
      <c r="D24" s="47">
        <f>'[1]REVENUE  '!J100</f>
        <v>472025.26</v>
      </c>
      <c r="E24" s="47"/>
      <c r="F24" s="48">
        <f>SUM(B24-D24)</f>
        <v>-19857.260000000009</v>
      </c>
    </row>
    <row r="25" spans="1:6" ht="15.75" x14ac:dyDescent="0.25">
      <c r="A25" s="49"/>
      <c r="B25" s="47"/>
      <c r="C25" s="47"/>
      <c r="D25" s="47"/>
      <c r="E25" s="47"/>
      <c r="F25" s="48"/>
    </row>
    <row r="26" spans="1:6" ht="15.75" x14ac:dyDescent="0.25">
      <c r="A26" s="49" t="s">
        <v>704</v>
      </c>
      <c r="B26" s="47">
        <f>'[1]REVENUE  '!I116</f>
        <v>80850</v>
      </c>
      <c r="C26" s="47"/>
      <c r="D26" s="47">
        <f>'[1]REVENUE  '!J116</f>
        <v>92125.140000000014</v>
      </c>
      <c r="E26" s="47"/>
      <c r="F26" s="48">
        <f>SUM(B26-D26)</f>
        <v>-11275.140000000014</v>
      </c>
    </row>
    <row r="27" spans="1:6" ht="15.75" x14ac:dyDescent="0.25">
      <c r="A27" s="49"/>
      <c r="B27" s="47" t="s">
        <v>1172</v>
      </c>
      <c r="C27" s="47"/>
      <c r="D27" s="47"/>
      <c r="E27" s="47"/>
      <c r="F27" s="48"/>
    </row>
    <row r="28" spans="1:6" ht="15.75" x14ac:dyDescent="0.25">
      <c r="A28" s="49" t="s">
        <v>1214</v>
      </c>
      <c r="B28" s="47">
        <f>'[1]REVENUE  '!I135</f>
        <v>0</v>
      </c>
      <c r="C28" s="47"/>
      <c r="D28" s="47">
        <f>'[1]REVENUE  '!J135</f>
        <v>78031.240000000005</v>
      </c>
      <c r="E28" s="47"/>
      <c r="F28" s="48">
        <f>SUM(B28-D28)</f>
        <v>-78031.240000000005</v>
      </c>
    </row>
    <row r="29" spans="1:6" ht="15.75" x14ac:dyDescent="0.25">
      <c r="A29" s="49"/>
      <c r="B29" s="47"/>
      <c r="C29" s="47"/>
      <c r="D29" s="47"/>
      <c r="E29" s="47"/>
      <c r="F29" s="48"/>
    </row>
    <row r="30" spans="1:6" ht="15.75" x14ac:dyDescent="0.25">
      <c r="A30" s="49" t="s">
        <v>1215</v>
      </c>
      <c r="B30" s="47">
        <f>'[1]REVENUE  '!I150</f>
        <v>165131</v>
      </c>
      <c r="C30" s="47"/>
      <c r="D30" s="47">
        <f>'[1]REVENUE  '!J150</f>
        <v>160147.94999999998</v>
      </c>
      <c r="E30" s="47"/>
      <c r="F30" s="48">
        <f>SUM(B30-D30)</f>
        <v>4983.0500000000175</v>
      </c>
    </row>
    <row r="31" spans="1:6" ht="15.75" x14ac:dyDescent="0.25">
      <c r="A31" s="49"/>
      <c r="B31" s="47"/>
      <c r="C31" s="47"/>
      <c r="D31" s="47"/>
      <c r="E31" s="47"/>
      <c r="F31" s="48"/>
    </row>
    <row r="32" spans="1:6" ht="15.75" x14ac:dyDescent="0.25">
      <c r="A32" s="49" t="s">
        <v>1216</v>
      </c>
      <c r="B32" s="47">
        <f>'[1]REVENUE  '!I158</f>
        <v>8960</v>
      </c>
      <c r="C32" s="47"/>
      <c r="D32" s="47">
        <f>'[1]REVENUE  '!J158</f>
        <v>5915</v>
      </c>
      <c r="E32" s="47"/>
      <c r="F32" s="48">
        <f>SUM(B32-D32)</f>
        <v>3045</v>
      </c>
    </row>
    <row r="33" spans="1:6" ht="15.75" x14ac:dyDescent="0.25">
      <c r="A33" s="49"/>
      <c r="B33" s="47"/>
      <c r="C33" s="47"/>
      <c r="D33" s="47"/>
      <c r="E33" s="47"/>
      <c r="F33" s="48"/>
    </row>
    <row r="34" spans="1:6" ht="15.75" x14ac:dyDescent="0.25">
      <c r="A34" s="53" t="s">
        <v>1218</v>
      </c>
      <c r="B34" s="54" t="s">
        <v>1221</v>
      </c>
      <c r="C34" s="54"/>
      <c r="D34" s="54" t="s">
        <v>1220</v>
      </c>
      <c r="E34" s="54"/>
      <c r="F34" s="55" t="s">
        <v>1212</v>
      </c>
    </row>
    <row r="35" spans="1:6" ht="15.75" x14ac:dyDescent="0.25">
      <c r="A35" s="49"/>
      <c r="B35" s="47"/>
      <c r="C35" s="47"/>
      <c r="D35" s="47"/>
      <c r="E35" s="47"/>
      <c r="F35" s="48"/>
    </row>
    <row r="36" spans="1:6" ht="15.75" x14ac:dyDescent="0.25">
      <c r="A36" s="49" t="s">
        <v>14</v>
      </c>
      <c r="B36" s="47">
        <f>EXPEND!F459</f>
        <v>2577149</v>
      </c>
      <c r="C36" s="47"/>
      <c r="D36" s="47">
        <f>EXPEND!G459</f>
        <v>2374486.39</v>
      </c>
      <c r="E36" s="47"/>
      <c r="F36" s="48">
        <f>SUM(B36-D36)</f>
        <v>202662.60999999987</v>
      </c>
    </row>
    <row r="37" spans="1:6" ht="15.75" x14ac:dyDescent="0.25">
      <c r="A37" s="49"/>
      <c r="B37" s="47"/>
      <c r="C37" s="47"/>
      <c r="D37" s="47"/>
      <c r="E37" s="47"/>
      <c r="F37" s="48"/>
    </row>
    <row r="38" spans="1:6" ht="15.75" x14ac:dyDescent="0.25">
      <c r="A38" s="49" t="s">
        <v>1213</v>
      </c>
      <c r="B38" s="47">
        <f>EXPEND!F557</f>
        <v>1503706</v>
      </c>
      <c r="C38" s="47"/>
      <c r="D38" s="47">
        <f>EXPEND!G557</f>
        <v>1478913.9499999997</v>
      </c>
      <c r="E38" s="47"/>
      <c r="F38" s="48">
        <f>SUM(B38-D38)</f>
        <v>24792.050000000279</v>
      </c>
    </row>
    <row r="39" spans="1:6" ht="15.75" x14ac:dyDescent="0.25">
      <c r="A39" s="49"/>
      <c r="B39" s="47" t="s">
        <v>1172</v>
      </c>
      <c r="C39" s="47"/>
      <c r="D39" s="47"/>
      <c r="E39" s="47"/>
      <c r="F39" s="48"/>
    </row>
    <row r="40" spans="1:6" ht="15.75" x14ac:dyDescent="0.25">
      <c r="A40" s="49" t="s">
        <v>578</v>
      </c>
      <c r="B40" s="47">
        <f>EXPEND!F699</f>
        <v>452168</v>
      </c>
      <c r="C40" s="47"/>
      <c r="D40" s="47">
        <f>EXPEND!G699</f>
        <v>430692.7</v>
      </c>
      <c r="E40" s="47"/>
      <c r="F40" s="48">
        <f>SUM(B40-D40)</f>
        <v>21475.299999999988</v>
      </c>
    </row>
    <row r="41" spans="1:6" ht="15.75" x14ac:dyDescent="0.25">
      <c r="A41" s="49"/>
      <c r="B41" s="47"/>
      <c r="C41" s="47"/>
      <c r="D41" s="47"/>
      <c r="E41" s="47"/>
      <c r="F41" s="48"/>
    </row>
    <row r="42" spans="1:6" ht="15.75" x14ac:dyDescent="0.25">
      <c r="A42" s="49" t="s">
        <v>704</v>
      </c>
      <c r="B42" s="47">
        <f>EXPEND!F765</f>
        <v>123290</v>
      </c>
      <c r="C42" s="47"/>
      <c r="D42" s="47">
        <f>EXPEND!G765</f>
        <v>59137</v>
      </c>
      <c r="E42" s="47"/>
      <c r="F42" s="48">
        <f>SUM(B42-D42)</f>
        <v>64153</v>
      </c>
    </row>
    <row r="43" spans="1:6" ht="15.75" x14ac:dyDescent="0.25">
      <c r="A43" s="49"/>
      <c r="B43" s="47" t="s">
        <v>1172</v>
      </c>
      <c r="C43" s="47"/>
      <c r="D43" s="47"/>
      <c r="E43" s="47"/>
      <c r="F43" s="48"/>
    </row>
    <row r="44" spans="1:6" ht="15.75" x14ac:dyDescent="0.25">
      <c r="A44" s="49" t="s">
        <v>1214</v>
      </c>
      <c r="B44" s="47">
        <f>EXPEND!F780</f>
        <v>82425</v>
      </c>
      <c r="C44" s="47"/>
      <c r="D44" s="47">
        <f>EXPEND!G780</f>
        <v>82400</v>
      </c>
      <c r="E44" s="47"/>
      <c r="F44" s="48">
        <f>SUM(B44-D44)</f>
        <v>25</v>
      </c>
    </row>
    <row r="45" spans="1:6" ht="15.75" x14ac:dyDescent="0.25">
      <c r="A45" s="49"/>
      <c r="B45" s="47"/>
      <c r="C45" s="47"/>
      <c r="D45" s="47"/>
      <c r="E45" s="47"/>
      <c r="F45" s="48"/>
    </row>
    <row r="46" spans="1:6" ht="15.75" x14ac:dyDescent="0.25">
      <c r="A46" s="49" t="s">
        <v>1215</v>
      </c>
      <c r="B46" s="47">
        <f>EXPEND!F805</f>
        <v>165131</v>
      </c>
      <c r="C46" s="47"/>
      <c r="D46" s="47">
        <f>EXPEND!G805</f>
        <v>155792.6</v>
      </c>
      <c r="F46" s="48">
        <f>SUM(B46-D46)</f>
        <v>9338.3999999999942</v>
      </c>
    </row>
    <row r="48" spans="1:6" ht="15.75" x14ac:dyDescent="0.25">
      <c r="A48" s="49" t="s">
        <v>1216</v>
      </c>
      <c r="B48" s="47">
        <f>EXPEND!F821</f>
        <v>8960</v>
      </c>
      <c r="D48" s="56">
        <f>EXPEND!G821</f>
        <v>8866.4599999999991</v>
      </c>
      <c r="F48" s="48">
        <f>SUM(B48-D48)</f>
        <v>93.540000000000873</v>
      </c>
    </row>
  </sheetData>
  <pageMargins left="0.7" right="0.7" top="0.75" bottom="0.75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EXPEND</vt:lpstr>
      <vt:lpstr>REVENUE  </vt:lpstr>
      <vt:lpstr>3 YR FUNCTION</vt:lpstr>
      <vt:lpstr>2016 SUMMARY</vt:lpstr>
      <vt:lpstr>EXPEND!Print_Area</vt:lpstr>
      <vt:lpstr>'REVENUE 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 Bruns</dc:creator>
  <cp:lastModifiedBy>moe.bruns</cp:lastModifiedBy>
  <cp:lastPrinted>2016-07-18T20:03:36Z</cp:lastPrinted>
  <dcterms:created xsi:type="dcterms:W3CDTF">2016-03-30T21:19:23Z</dcterms:created>
  <dcterms:modified xsi:type="dcterms:W3CDTF">2016-07-19T18:34:28Z</dcterms:modified>
</cp:coreProperties>
</file>