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6-2017 Board Pkt\March 13, 2017\"/>
    </mc:Choice>
  </mc:AlternateContent>
  <bookViews>
    <workbookView xWindow="480" yWindow="60" windowWidth="7500" windowHeight="4785"/>
  </bookViews>
  <sheets>
    <sheet name="FUND BALANCE 16-17" sheetId="12" r:id="rId1"/>
    <sheet name="FUND BALANCE 15-16" sheetId="11" r:id="rId2"/>
    <sheet name="FUND BALANCE 14-15" sheetId="10" r:id="rId3"/>
    <sheet name="FUND BALANCE 13-14" sheetId="9" r:id="rId4"/>
    <sheet name="FUND BALANCE 12-13" sheetId="8" r:id="rId5"/>
    <sheet name="FUND BALANCE 11-12" sheetId="7" r:id="rId6"/>
    <sheet name="FUND BALANCE 10-11" sheetId="6" r:id="rId7"/>
    <sheet name="FUND BALANCE 09-10" sheetId="5" r:id="rId8"/>
    <sheet name="FUND BALANCE 08-09" sheetId="4" r:id="rId9"/>
    <sheet name="FUND BALANCE 07-08" sheetId="1" r:id="rId10"/>
    <sheet name="DATA " sheetId="2" r:id="rId11"/>
    <sheet name="GRAPHS" sheetId="3" r:id="rId12"/>
  </sheets>
  <calcPr calcId="152511"/>
</workbook>
</file>

<file path=xl/calcChain.xml><?xml version="1.0" encoding="utf-8"?>
<calcChain xmlns="http://schemas.openxmlformats.org/spreadsheetml/2006/main">
  <c r="B38" i="12" l="1"/>
  <c r="D38" i="12"/>
  <c r="L38" i="12"/>
  <c r="F38" i="12"/>
  <c r="N69" i="12"/>
  <c r="L69" i="12"/>
  <c r="L70" i="12"/>
  <c r="J69" i="12"/>
  <c r="H69" i="12"/>
  <c r="H70" i="12"/>
  <c r="F69" i="12"/>
  <c r="D69" i="12"/>
  <c r="D70" i="12"/>
  <c r="B69" i="12"/>
  <c r="B70" i="12" s="1"/>
  <c r="T64" i="12"/>
  <c r="N63" i="12"/>
  <c r="N66" i="12"/>
  <c r="L63" i="12"/>
  <c r="L66" i="12"/>
  <c r="J63" i="12"/>
  <c r="H63" i="12"/>
  <c r="H66" i="12"/>
  <c r="F63" i="12"/>
  <c r="F66" i="12"/>
  <c r="D63" i="12"/>
  <c r="D66" i="12"/>
  <c r="B63" i="12"/>
  <c r="T61" i="12"/>
  <c r="T60" i="12"/>
  <c r="O60" i="12"/>
  <c r="R60" i="12"/>
  <c r="T59" i="12"/>
  <c r="N58" i="12"/>
  <c r="L58" i="12"/>
  <c r="J58" i="12"/>
  <c r="H58" i="12"/>
  <c r="F58" i="12"/>
  <c r="D58" i="12"/>
  <c r="B58" i="12"/>
  <c r="T56" i="12"/>
  <c r="T55" i="12"/>
  <c r="T54" i="12"/>
  <c r="N53" i="12"/>
  <c r="L53" i="12"/>
  <c r="J53" i="12"/>
  <c r="H53" i="12"/>
  <c r="F53" i="12"/>
  <c r="D53" i="12"/>
  <c r="B53" i="12"/>
  <c r="O52" i="12"/>
  <c r="R52" i="12"/>
  <c r="T51" i="12"/>
  <c r="T50" i="12"/>
  <c r="O50" i="12"/>
  <c r="R50" i="12"/>
  <c r="T49" i="12"/>
  <c r="N48" i="12"/>
  <c r="L48" i="12"/>
  <c r="J48" i="12"/>
  <c r="H48" i="12"/>
  <c r="F48" i="12"/>
  <c r="D48" i="12"/>
  <c r="B48" i="12"/>
  <c r="T46" i="12"/>
  <c r="T45" i="12"/>
  <c r="T44" i="12"/>
  <c r="N43" i="12"/>
  <c r="L43" i="12"/>
  <c r="J43" i="12"/>
  <c r="H43" i="12"/>
  <c r="F43" i="12"/>
  <c r="D43" i="12"/>
  <c r="B43" i="12"/>
  <c r="T41" i="12"/>
  <c r="T40" i="12"/>
  <c r="T39" i="12"/>
  <c r="N38" i="12"/>
  <c r="J38" i="12"/>
  <c r="H38" i="12"/>
  <c r="O35" i="12"/>
  <c r="R35" i="12"/>
  <c r="T35" i="12"/>
  <c r="T33" i="12"/>
  <c r="T32" i="12"/>
  <c r="N31" i="12"/>
  <c r="L31" i="12"/>
  <c r="J31" i="12"/>
  <c r="H31" i="12"/>
  <c r="F31" i="12"/>
  <c r="O28" i="12"/>
  <c r="R28" i="12"/>
  <c r="D31" i="12"/>
  <c r="B31" i="12"/>
  <c r="T29" i="12"/>
  <c r="T28" i="12"/>
  <c r="T27" i="12"/>
  <c r="N26" i="12"/>
  <c r="L26" i="12"/>
  <c r="J26" i="12"/>
  <c r="H26" i="12"/>
  <c r="F26" i="12"/>
  <c r="D26" i="12"/>
  <c r="B26" i="12"/>
  <c r="T24" i="12"/>
  <c r="T23" i="12"/>
  <c r="T22" i="12"/>
  <c r="N21" i="12"/>
  <c r="L21" i="12"/>
  <c r="J21" i="12"/>
  <c r="H21" i="12"/>
  <c r="F21" i="12"/>
  <c r="D21" i="12"/>
  <c r="B21" i="12"/>
  <c r="O19" i="12"/>
  <c r="R19" i="12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70" i="12"/>
  <c r="N6" i="12"/>
  <c r="L6" i="12"/>
  <c r="J6" i="12"/>
  <c r="H6" i="12"/>
  <c r="F6" i="12"/>
  <c r="D6" i="12"/>
  <c r="B6" i="12"/>
  <c r="T4" i="12"/>
  <c r="T67" i="12"/>
  <c r="T3" i="12"/>
  <c r="T66" i="12"/>
  <c r="O9" i="12"/>
  <c r="R9" i="12"/>
  <c r="O10" i="12"/>
  <c r="R10" i="12"/>
  <c r="O4" i="12"/>
  <c r="R4" i="12"/>
  <c r="O62" i="12"/>
  <c r="R62" i="12"/>
  <c r="O56" i="12"/>
  <c r="R56" i="12"/>
  <c r="O57" i="12"/>
  <c r="R57" i="12"/>
  <c r="O53" i="12"/>
  <c r="R53" i="12"/>
  <c r="O51" i="12"/>
  <c r="R51" i="12"/>
  <c r="O46" i="12"/>
  <c r="R46" i="12"/>
  <c r="O47" i="12"/>
  <c r="R47" i="12"/>
  <c r="O36" i="12"/>
  <c r="R36" i="12"/>
  <c r="O31" i="12"/>
  <c r="R31" i="12"/>
  <c r="O14" i="12"/>
  <c r="R14" i="12"/>
  <c r="O15" i="12"/>
  <c r="R15" i="12"/>
  <c r="O8" i="12"/>
  <c r="R8" i="12"/>
  <c r="O11" i="12"/>
  <c r="R11" i="12"/>
  <c r="O5" i="12"/>
  <c r="R5" i="12"/>
  <c r="O7" i="12"/>
  <c r="R7" i="12"/>
  <c r="O17" i="12"/>
  <c r="R17" i="12"/>
  <c r="O39" i="12"/>
  <c r="R39" i="12"/>
  <c r="O49" i="12"/>
  <c r="R49" i="12"/>
  <c r="O59" i="12"/>
  <c r="R59" i="12"/>
  <c r="O3" i="12"/>
  <c r="R3" i="12"/>
  <c r="O6" i="12"/>
  <c r="R6" i="12"/>
  <c r="O12" i="12"/>
  <c r="R12" i="12"/>
  <c r="O13" i="12"/>
  <c r="R13" i="12"/>
  <c r="O16" i="12"/>
  <c r="R16" i="12"/>
  <c r="J70" i="12"/>
  <c r="O33" i="12"/>
  <c r="R33" i="12"/>
  <c r="O38" i="12"/>
  <c r="R38" i="12"/>
  <c r="O45" i="12"/>
  <c r="R45" i="12"/>
  <c r="O48" i="12"/>
  <c r="R48" i="12"/>
  <c r="O54" i="12"/>
  <c r="R54" i="12"/>
  <c r="O55" i="12"/>
  <c r="R55" i="12"/>
  <c r="O58" i="12"/>
  <c r="R58" i="12"/>
  <c r="O61" i="12"/>
  <c r="R61" i="12"/>
  <c r="B66" i="12"/>
  <c r="O64" i="12"/>
  <c r="R64" i="12"/>
  <c r="J66" i="12"/>
  <c r="O63" i="12"/>
  <c r="R63" i="12"/>
  <c r="D6" i="11"/>
  <c r="B6" i="11"/>
  <c r="N67" i="11"/>
  <c r="L67" i="11"/>
  <c r="J67" i="11"/>
  <c r="H67" i="11"/>
  <c r="F67" i="11"/>
  <c r="D67" i="11"/>
  <c r="B67" i="11"/>
  <c r="T62" i="11"/>
  <c r="N61" i="11"/>
  <c r="N64" i="11"/>
  <c r="L61" i="11"/>
  <c r="L64" i="11"/>
  <c r="J61" i="11"/>
  <c r="J64" i="11"/>
  <c r="H61" i="11"/>
  <c r="H64" i="11"/>
  <c r="F61" i="11"/>
  <c r="F64" i="11"/>
  <c r="D61" i="11"/>
  <c r="D64" i="11"/>
  <c r="B61" i="11"/>
  <c r="B64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/>
  <c r="L66" i="1"/>
  <c r="J66" i="1"/>
  <c r="J67" i="1"/>
  <c r="H66" i="1"/>
  <c r="H67" i="1"/>
  <c r="F66" i="1"/>
  <c r="D66" i="1"/>
  <c r="D67" i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O54" i="11"/>
  <c r="R54" i="11"/>
  <c r="D74" i="7"/>
  <c r="F72" i="6"/>
  <c r="O52" i="11"/>
  <c r="R52" i="11"/>
  <c r="O44" i="11"/>
  <c r="R44" i="11"/>
  <c r="O34" i="11"/>
  <c r="R34" i="11"/>
  <c r="O32" i="11"/>
  <c r="R32" i="11"/>
  <c r="O24" i="11"/>
  <c r="R24" i="11"/>
  <c r="O19" i="11"/>
  <c r="R19" i="11"/>
  <c r="O14" i="11"/>
  <c r="R14" i="11"/>
  <c r="O4" i="11"/>
  <c r="R4" i="11"/>
  <c r="T65" i="11"/>
  <c r="T68" i="11"/>
  <c r="O12" i="11"/>
  <c r="R12" i="11"/>
  <c r="B68" i="11"/>
  <c r="F68" i="11"/>
  <c r="J68" i="11"/>
  <c r="N68" i="11"/>
  <c r="O42" i="11"/>
  <c r="R42" i="11"/>
  <c r="O59" i="11"/>
  <c r="R59" i="11"/>
  <c r="O57" i="11"/>
  <c r="R57" i="11"/>
  <c r="O56" i="11"/>
  <c r="R56" i="11"/>
  <c r="O51" i="11"/>
  <c r="R51" i="11"/>
  <c r="O49" i="11"/>
  <c r="R49" i="11"/>
  <c r="O47" i="11"/>
  <c r="R47" i="11"/>
  <c r="O46" i="11"/>
  <c r="R46" i="11"/>
  <c r="O39" i="11"/>
  <c r="R39" i="11"/>
  <c r="O41" i="11"/>
  <c r="R41" i="11"/>
  <c r="O37" i="11"/>
  <c r="R37" i="11"/>
  <c r="O36" i="11"/>
  <c r="R36" i="11"/>
  <c r="O29" i="11"/>
  <c r="R29" i="11"/>
  <c r="O31" i="11"/>
  <c r="R31" i="11"/>
  <c r="O27" i="11"/>
  <c r="R27" i="11"/>
  <c r="O26" i="11"/>
  <c r="R26" i="11"/>
  <c r="O20" i="11"/>
  <c r="R20" i="11"/>
  <c r="O21" i="11"/>
  <c r="R21" i="11"/>
  <c r="O15" i="11"/>
  <c r="R15" i="11"/>
  <c r="O16" i="11"/>
  <c r="R16" i="11"/>
  <c r="L68" i="11"/>
  <c r="O9" i="11"/>
  <c r="R9" i="11"/>
  <c r="O11" i="11"/>
  <c r="R11" i="11"/>
  <c r="O7" i="11"/>
  <c r="R7" i="11"/>
  <c r="O6" i="11"/>
  <c r="R6" i="11"/>
  <c r="O17" i="11"/>
  <c r="R17" i="11"/>
  <c r="O22" i="11"/>
  <c r="R22" i="11"/>
  <c r="O3" i="11"/>
  <c r="R3" i="11"/>
  <c r="O5" i="11"/>
  <c r="R5" i="11"/>
  <c r="O8" i="11"/>
  <c r="R8" i="11"/>
  <c r="O10" i="11"/>
  <c r="R10" i="11"/>
  <c r="O13" i="11"/>
  <c r="R13" i="11"/>
  <c r="O18" i="11"/>
  <c r="R18" i="11"/>
  <c r="O23" i="11"/>
  <c r="R23" i="11"/>
  <c r="O25" i="11"/>
  <c r="R25" i="11"/>
  <c r="O28" i="11"/>
  <c r="R28" i="11"/>
  <c r="O30" i="11"/>
  <c r="R30" i="11"/>
  <c r="O33" i="11"/>
  <c r="R33" i="11"/>
  <c r="O35" i="11"/>
  <c r="R35" i="11"/>
  <c r="O38" i="11"/>
  <c r="R38" i="11"/>
  <c r="O40" i="11"/>
  <c r="R40" i="11"/>
  <c r="O43" i="11"/>
  <c r="R43" i="11"/>
  <c r="O45" i="11"/>
  <c r="R45" i="11"/>
  <c r="O48" i="11"/>
  <c r="R48" i="11"/>
  <c r="O50" i="11"/>
  <c r="R50" i="11"/>
  <c r="O53" i="11"/>
  <c r="R53" i="11"/>
  <c r="O55" i="11"/>
  <c r="R55" i="11"/>
  <c r="O58" i="11"/>
  <c r="R58" i="11"/>
  <c r="O60" i="11"/>
  <c r="R60" i="11"/>
  <c r="D68" i="11"/>
  <c r="H68" i="11"/>
  <c r="O61" i="11"/>
  <c r="R61" i="11"/>
  <c r="O62" i="11"/>
  <c r="R62" i="11"/>
  <c r="B73" i="7"/>
  <c r="B74" i="7"/>
  <c r="B72" i="8"/>
  <c r="D7" i="10"/>
  <c r="B7" i="10"/>
  <c r="T63" i="10"/>
  <c r="N62" i="10"/>
  <c r="N66" i="10"/>
  <c r="L62" i="10"/>
  <c r="L66" i="10"/>
  <c r="J62" i="10"/>
  <c r="H62" i="10"/>
  <c r="H66" i="10"/>
  <c r="F62" i="10"/>
  <c r="F66" i="10"/>
  <c r="D62" i="10"/>
  <c r="D66" i="10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/>
  <c r="R51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/>
  <c r="L32" i="10"/>
  <c r="L70" i="10"/>
  <c r="J32" i="10"/>
  <c r="J70" i="10"/>
  <c r="H32" i="10"/>
  <c r="H70" i="10"/>
  <c r="F32" i="10"/>
  <c r="F70" i="10"/>
  <c r="D32" i="10"/>
  <c r="D70" i="10"/>
  <c r="B32" i="10"/>
  <c r="B70" i="10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/>
  <c r="F61" i="9"/>
  <c r="F65" i="9"/>
  <c r="D61" i="9"/>
  <c r="D65" i="9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/>
  <c r="N6" i="9"/>
  <c r="N68" i="9"/>
  <c r="L6" i="9"/>
  <c r="L68" i="9"/>
  <c r="J6" i="9"/>
  <c r="J68" i="9"/>
  <c r="H6" i="9"/>
  <c r="H68" i="9"/>
  <c r="F6" i="9"/>
  <c r="F68" i="9"/>
  <c r="D6" i="9"/>
  <c r="D68" i="9"/>
  <c r="B6" i="9"/>
  <c r="B68" i="9"/>
  <c r="T4" i="9"/>
  <c r="T66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/>
  <c r="N73" i="8"/>
  <c r="L62" i="8"/>
  <c r="L69" i="8"/>
  <c r="L73" i="8"/>
  <c r="J62" i="8"/>
  <c r="J69" i="8"/>
  <c r="J73" i="8"/>
  <c r="H62" i="8"/>
  <c r="H69" i="8"/>
  <c r="H73" i="8"/>
  <c r="F62" i="8"/>
  <c r="F69" i="8"/>
  <c r="F73" i="8"/>
  <c r="D62" i="8"/>
  <c r="D69" i="8"/>
  <c r="D73" i="8"/>
  <c r="B62" i="8"/>
  <c r="B69" i="8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/>
  <c r="D69" i="7"/>
  <c r="P62" i="7"/>
  <c r="P69" i="7"/>
  <c r="P74" i="7"/>
  <c r="P57" i="7"/>
  <c r="B52" i="7"/>
  <c r="L16" i="7"/>
  <c r="L11" i="7"/>
  <c r="L6" i="7"/>
  <c r="V63" i="7"/>
  <c r="N62" i="7"/>
  <c r="N69" i="7"/>
  <c r="N74" i="7"/>
  <c r="L62" i="7"/>
  <c r="L69" i="7"/>
  <c r="L74" i="7"/>
  <c r="J62" i="7"/>
  <c r="H62" i="7"/>
  <c r="H69" i="7"/>
  <c r="H74" i="7"/>
  <c r="F62" i="7"/>
  <c r="F69" i="7"/>
  <c r="F74" i="7"/>
  <c r="D62" i="7"/>
  <c r="B62" i="7"/>
  <c r="B69" i="7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/>
  <c r="U59" i="6"/>
  <c r="U54" i="6"/>
  <c r="U49" i="6"/>
  <c r="U44" i="6"/>
  <c r="U39" i="6"/>
  <c r="U34" i="6"/>
  <c r="U29" i="6"/>
  <c r="U24" i="6"/>
  <c r="U19" i="6"/>
  <c r="U14" i="6"/>
  <c r="U9" i="6"/>
  <c r="U4" i="6"/>
  <c r="U69" i="6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/>
  <c r="N61" i="6"/>
  <c r="N68" i="6"/>
  <c r="N72" i="6"/>
  <c r="J61" i="6"/>
  <c r="H61" i="6"/>
  <c r="F61" i="6"/>
  <c r="F68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/>
  <c r="S12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/>
  <c r="B6" i="5"/>
  <c r="N3" i="5"/>
  <c r="Q3" i="5"/>
  <c r="K74" i="5"/>
  <c r="I74" i="5"/>
  <c r="G74" i="5"/>
  <c r="K68" i="5"/>
  <c r="I68" i="5"/>
  <c r="G68" i="5"/>
  <c r="S62" i="5"/>
  <c r="L61" i="5"/>
  <c r="L68" i="5"/>
  <c r="L72" i="5"/>
  <c r="J61" i="5"/>
  <c r="H61" i="5"/>
  <c r="F61" i="5"/>
  <c r="F68" i="5"/>
  <c r="F72" i="5"/>
  <c r="N60" i="5"/>
  <c r="Q60" i="5"/>
  <c r="D61" i="5"/>
  <c r="N59" i="5"/>
  <c r="Q59" i="5"/>
  <c r="D68" i="5"/>
  <c r="D72" i="5"/>
  <c r="B61" i="5"/>
  <c r="B68" i="5"/>
  <c r="S59" i="5"/>
  <c r="S58" i="5"/>
  <c r="S57" i="5"/>
  <c r="L56" i="5"/>
  <c r="J56" i="5"/>
  <c r="N57" i="5"/>
  <c r="Q57" i="5"/>
  <c r="H56" i="5"/>
  <c r="N56" i="5"/>
  <c r="Q56" i="5"/>
  <c r="F56" i="5"/>
  <c r="N55" i="5"/>
  <c r="Q55" i="5"/>
  <c r="D56" i="5"/>
  <c r="N54" i="5"/>
  <c r="Q54" i="5"/>
  <c r="B56" i="5"/>
  <c r="N53" i="5"/>
  <c r="Q53" i="5"/>
  <c r="S54" i="5"/>
  <c r="S53" i="5"/>
  <c r="S52" i="5"/>
  <c r="L51" i="5"/>
  <c r="J51" i="5"/>
  <c r="N52" i="5"/>
  <c r="Q52" i="5"/>
  <c r="H51" i="5"/>
  <c r="N51" i="5"/>
  <c r="Q51" i="5"/>
  <c r="F51" i="5"/>
  <c r="N50" i="5"/>
  <c r="Q50" i="5"/>
  <c r="D51" i="5"/>
  <c r="N49" i="5"/>
  <c r="Q49" i="5"/>
  <c r="B51" i="5"/>
  <c r="N48" i="5"/>
  <c r="Q48" i="5"/>
  <c r="S49" i="5"/>
  <c r="S48" i="5"/>
  <c r="S47" i="5"/>
  <c r="L46" i="5"/>
  <c r="J46" i="5"/>
  <c r="N47" i="5"/>
  <c r="Q47" i="5"/>
  <c r="H46" i="5"/>
  <c r="N46" i="5"/>
  <c r="Q46" i="5"/>
  <c r="F46" i="5"/>
  <c r="N45" i="5"/>
  <c r="Q45" i="5"/>
  <c r="D46" i="5"/>
  <c r="N44" i="5"/>
  <c r="Q44" i="5"/>
  <c r="B46" i="5"/>
  <c r="N43" i="5"/>
  <c r="Q43" i="5"/>
  <c r="S44" i="5"/>
  <c r="S43" i="5"/>
  <c r="S42" i="5"/>
  <c r="J41" i="5"/>
  <c r="N42" i="5"/>
  <c r="Q42" i="5"/>
  <c r="H41" i="5"/>
  <c r="N41" i="5"/>
  <c r="Q41" i="5"/>
  <c r="F41" i="5"/>
  <c r="N40" i="5"/>
  <c r="Q40" i="5"/>
  <c r="D41" i="5"/>
  <c r="N39" i="5"/>
  <c r="Q39" i="5"/>
  <c r="B41" i="5"/>
  <c r="N38" i="5"/>
  <c r="Q38" i="5"/>
  <c r="S39" i="5"/>
  <c r="S38" i="5"/>
  <c r="S37" i="5"/>
  <c r="L36" i="5"/>
  <c r="J36" i="5"/>
  <c r="N37" i="5"/>
  <c r="Q37" i="5"/>
  <c r="H36" i="5"/>
  <c r="N36" i="5"/>
  <c r="Q36" i="5"/>
  <c r="F36" i="5"/>
  <c r="N35" i="5"/>
  <c r="Q35" i="5"/>
  <c r="D36" i="5"/>
  <c r="N34" i="5"/>
  <c r="Q34" i="5"/>
  <c r="B36" i="5"/>
  <c r="N33" i="5"/>
  <c r="Q33" i="5"/>
  <c r="S34" i="5"/>
  <c r="S33" i="5"/>
  <c r="S32" i="5"/>
  <c r="L31" i="5"/>
  <c r="J31" i="5"/>
  <c r="N32" i="5"/>
  <c r="Q32" i="5"/>
  <c r="H31" i="5"/>
  <c r="N31" i="5"/>
  <c r="Q31" i="5"/>
  <c r="F31" i="5"/>
  <c r="N30" i="5"/>
  <c r="Q30" i="5"/>
  <c r="D31" i="5"/>
  <c r="N29" i="5"/>
  <c r="Q29" i="5"/>
  <c r="B31" i="5"/>
  <c r="N28" i="5"/>
  <c r="Q28" i="5"/>
  <c r="S29" i="5"/>
  <c r="S28" i="5"/>
  <c r="S27" i="5"/>
  <c r="L26" i="5"/>
  <c r="J26" i="5"/>
  <c r="N27" i="5"/>
  <c r="Q27" i="5"/>
  <c r="H26" i="5"/>
  <c r="N26" i="5"/>
  <c r="Q26" i="5"/>
  <c r="F26" i="5"/>
  <c r="N25" i="5"/>
  <c r="Q25" i="5"/>
  <c r="D26" i="5"/>
  <c r="N24" i="5"/>
  <c r="Q24" i="5"/>
  <c r="B26" i="5"/>
  <c r="N23" i="5"/>
  <c r="Q23" i="5"/>
  <c r="S24" i="5"/>
  <c r="S23" i="5"/>
  <c r="S22" i="5"/>
  <c r="L21" i="5"/>
  <c r="J21" i="5"/>
  <c r="N22" i="5"/>
  <c r="Q22" i="5"/>
  <c r="H21" i="5"/>
  <c r="N21" i="5"/>
  <c r="Q21" i="5"/>
  <c r="F21" i="5"/>
  <c r="N20" i="5"/>
  <c r="Q20" i="5"/>
  <c r="D21" i="5"/>
  <c r="N19" i="5"/>
  <c r="Q19" i="5"/>
  <c r="B21" i="5"/>
  <c r="N18" i="5"/>
  <c r="Q18" i="5"/>
  <c r="S19" i="5"/>
  <c r="S18" i="5"/>
  <c r="S17" i="5"/>
  <c r="L16" i="5"/>
  <c r="J16" i="5"/>
  <c r="N17" i="5"/>
  <c r="Q17" i="5"/>
  <c r="H16" i="5"/>
  <c r="N16" i="5"/>
  <c r="Q16" i="5"/>
  <c r="F16" i="5"/>
  <c r="N15" i="5"/>
  <c r="Q15" i="5"/>
  <c r="D16" i="5"/>
  <c r="N14" i="5"/>
  <c r="Q14" i="5"/>
  <c r="B16" i="5"/>
  <c r="N13" i="5"/>
  <c r="Q13" i="5"/>
  <c r="S14" i="5"/>
  <c r="S13" i="5"/>
  <c r="S12" i="5"/>
  <c r="L11" i="5"/>
  <c r="J11" i="5"/>
  <c r="N12" i="5"/>
  <c r="Q12" i="5"/>
  <c r="H11" i="5"/>
  <c r="N11" i="5"/>
  <c r="Q11" i="5"/>
  <c r="F11" i="5"/>
  <c r="N10" i="5"/>
  <c r="Q10" i="5"/>
  <c r="D11" i="5"/>
  <c r="N9" i="5"/>
  <c r="Q9" i="5"/>
  <c r="B11" i="5"/>
  <c r="N8" i="5"/>
  <c r="Q8" i="5"/>
  <c r="S9" i="5"/>
  <c r="S8" i="5"/>
  <c r="S7" i="5"/>
  <c r="L6" i="5"/>
  <c r="J6" i="5"/>
  <c r="N7" i="5"/>
  <c r="Q7" i="5"/>
  <c r="H6" i="5"/>
  <c r="N6" i="5"/>
  <c r="Q6" i="5"/>
  <c r="D6" i="5"/>
  <c r="N4" i="5"/>
  <c r="Q4" i="5"/>
  <c r="Q69" i="5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/>
  <c r="B6" i="4"/>
  <c r="N3" i="4"/>
  <c r="Q3" i="4"/>
  <c r="L61" i="4"/>
  <c r="L68" i="4"/>
  <c r="L72" i="4"/>
  <c r="J61" i="4"/>
  <c r="N62" i="4"/>
  <c r="Q62" i="4"/>
  <c r="H61" i="4"/>
  <c r="H68" i="4"/>
  <c r="H72" i="4"/>
  <c r="F61" i="4"/>
  <c r="F68" i="4"/>
  <c r="F72" i="4"/>
  <c r="N60" i="4"/>
  <c r="Q60" i="4"/>
  <c r="D61" i="4"/>
  <c r="D68" i="4"/>
  <c r="D72" i="4"/>
  <c r="L56" i="4"/>
  <c r="J56" i="4"/>
  <c r="N57" i="4"/>
  <c r="Q57" i="4"/>
  <c r="H56" i="4"/>
  <c r="N56" i="4"/>
  <c r="Q56" i="4"/>
  <c r="F56" i="4"/>
  <c r="N55" i="4"/>
  <c r="Q55" i="4"/>
  <c r="D56" i="4"/>
  <c r="N54" i="4"/>
  <c r="Q54" i="4"/>
  <c r="B56" i="4"/>
  <c r="N53" i="4"/>
  <c r="Q53" i="4"/>
  <c r="L51" i="4"/>
  <c r="J51" i="4"/>
  <c r="N52" i="4"/>
  <c r="Q52" i="4"/>
  <c r="H51" i="4"/>
  <c r="N51" i="4"/>
  <c r="Q51" i="4"/>
  <c r="F51" i="4"/>
  <c r="N50" i="4"/>
  <c r="Q50" i="4"/>
  <c r="D51" i="4"/>
  <c r="N49" i="4"/>
  <c r="Q49" i="4"/>
  <c r="B51" i="4"/>
  <c r="N48" i="4"/>
  <c r="Q48" i="4"/>
  <c r="L46" i="4"/>
  <c r="J46" i="4"/>
  <c r="N47" i="4"/>
  <c r="Q47" i="4"/>
  <c r="H46" i="4"/>
  <c r="N46" i="4"/>
  <c r="Q46" i="4"/>
  <c r="F46" i="4"/>
  <c r="N45" i="4"/>
  <c r="Q45" i="4"/>
  <c r="D46" i="4"/>
  <c r="N44" i="4"/>
  <c r="Q44" i="4"/>
  <c r="B46" i="4"/>
  <c r="N43" i="4"/>
  <c r="Q43" i="4"/>
  <c r="L41" i="4"/>
  <c r="J41" i="4"/>
  <c r="N42" i="4"/>
  <c r="Q42" i="4"/>
  <c r="H41" i="4"/>
  <c r="N41" i="4"/>
  <c r="Q41" i="4"/>
  <c r="F41" i="4"/>
  <c r="N40" i="4"/>
  <c r="Q40" i="4"/>
  <c r="D41" i="4"/>
  <c r="N39" i="4"/>
  <c r="Q39" i="4"/>
  <c r="B41" i="4"/>
  <c r="N38" i="4"/>
  <c r="Q38" i="4"/>
  <c r="L36" i="4"/>
  <c r="J36" i="4"/>
  <c r="N37" i="4"/>
  <c r="Q37" i="4"/>
  <c r="H36" i="4"/>
  <c r="N36" i="4"/>
  <c r="Q36" i="4"/>
  <c r="F36" i="4"/>
  <c r="N35" i="4"/>
  <c r="Q35" i="4"/>
  <c r="D36" i="4"/>
  <c r="N34" i="4"/>
  <c r="Q34" i="4"/>
  <c r="B36" i="4"/>
  <c r="N33" i="4"/>
  <c r="Q33" i="4"/>
  <c r="L31" i="4"/>
  <c r="J31" i="4"/>
  <c r="N32" i="4"/>
  <c r="Q32" i="4"/>
  <c r="H31" i="4"/>
  <c r="N31" i="4"/>
  <c r="Q31" i="4"/>
  <c r="F31" i="4"/>
  <c r="N30" i="4"/>
  <c r="Q30" i="4"/>
  <c r="D31" i="4"/>
  <c r="N29" i="4"/>
  <c r="Q29" i="4"/>
  <c r="B31" i="4"/>
  <c r="N28" i="4"/>
  <c r="Q28" i="4"/>
  <c r="L26" i="4"/>
  <c r="J26" i="4"/>
  <c r="N27" i="4"/>
  <c r="Q27" i="4"/>
  <c r="H26" i="4"/>
  <c r="N26" i="4"/>
  <c r="Q26" i="4"/>
  <c r="F26" i="4"/>
  <c r="N25" i="4"/>
  <c r="Q25" i="4"/>
  <c r="D26" i="4"/>
  <c r="N24" i="4"/>
  <c r="Q24" i="4"/>
  <c r="B26" i="4"/>
  <c r="N23" i="4"/>
  <c r="Q23" i="4"/>
  <c r="L21" i="4"/>
  <c r="J21" i="4"/>
  <c r="N22" i="4"/>
  <c r="Q22" i="4"/>
  <c r="H21" i="4"/>
  <c r="N21" i="4"/>
  <c r="Q21" i="4"/>
  <c r="F21" i="4"/>
  <c r="N20" i="4"/>
  <c r="Q20" i="4"/>
  <c r="D21" i="4"/>
  <c r="N19" i="4"/>
  <c r="Q19" i="4"/>
  <c r="B21" i="4"/>
  <c r="N18" i="4"/>
  <c r="Q18" i="4"/>
  <c r="L16" i="4"/>
  <c r="J16" i="4"/>
  <c r="N17" i="4"/>
  <c r="Q17" i="4"/>
  <c r="H16" i="4"/>
  <c r="N16" i="4"/>
  <c r="Q16" i="4"/>
  <c r="F16" i="4"/>
  <c r="N15" i="4"/>
  <c r="Q15" i="4"/>
  <c r="D16" i="4"/>
  <c r="N14" i="4"/>
  <c r="Q14" i="4"/>
  <c r="B16" i="4"/>
  <c r="N13" i="4"/>
  <c r="Q13" i="4"/>
  <c r="L11" i="4"/>
  <c r="J11" i="4"/>
  <c r="N12" i="4"/>
  <c r="Q12" i="4"/>
  <c r="H11" i="4"/>
  <c r="N11" i="4"/>
  <c r="Q11" i="4"/>
  <c r="F11" i="4"/>
  <c r="N10" i="4"/>
  <c r="Q10" i="4"/>
  <c r="D11" i="4"/>
  <c r="N9" i="4"/>
  <c r="Q9" i="4"/>
  <c r="B11" i="4"/>
  <c r="N8" i="4"/>
  <c r="Q8" i="4"/>
  <c r="L6" i="4"/>
  <c r="J6" i="4"/>
  <c r="N7" i="4"/>
  <c r="Q7" i="4"/>
  <c r="H6" i="4"/>
  <c r="N6" i="4"/>
  <c r="Q6" i="4"/>
  <c r="D6" i="4"/>
  <c r="N4" i="4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/>
  <c r="B63" i="2"/>
  <c r="C60" i="2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M63" i="2"/>
  <c r="M65" i="2"/>
  <c r="F56" i="2"/>
  <c r="G53" i="2"/>
  <c r="G56" i="2"/>
  <c r="H53" i="2"/>
  <c r="H56" i="2"/>
  <c r="I53" i="2"/>
  <c r="I56" i="2"/>
  <c r="J53" i="2"/>
  <c r="J56" i="2"/>
  <c r="K53" i="2"/>
  <c r="K56" i="2"/>
  <c r="L53" i="2"/>
  <c r="L56" i="2"/>
  <c r="M53" i="2"/>
  <c r="M56" i="2"/>
  <c r="E56" i="2"/>
  <c r="D56" i="2"/>
  <c r="C56" i="2"/>
  <c r="B56" i="2"/>
  <c r="G49" i="2"/>
  <c r="H46" i="2"/>
  <c r="H49" i="2"/>
  <c r="I46" i="2"/>
  <c r="I49" i="2"/>
  <c r="J46" i="2"/>
  <c r="J49" i="2"/>
  <c r="K46" i="2"/>
  <c r="K49" i="2"/>
  <c r="L46" i="2"/>
  <c r="L49" i="2"/>
  <c r="M46" i="2"/>
  <c r="M49" i="2"/>
  <c r="F49" i="2"/>
  <c r="E49" i="2"/>
  <c r="D49" i="2"/>
  <c r="C49" i="2"/>
  <c r="B49" i="2"/>
  <c r="B51" i="1"/>
  <c r="N48" i="1"/>
  <c r="Q48" i="1"/>
  <c r="F42" i="2"/>
  <c r="G39" i="2"/>
  <c r="G42" i="2"/>
  <c r="H39" i="2"/>
  <c r="H42" i="2"/>
  <c r="I39" i="2"/>
  <c r="I42" i="2"/>
  <c r="J39" i="2"/>
  <c r="J42" i="2"/>
  <c r="K39" i="2"/>
  <c r="K42" i="2"/>
  <c r="L39" i="2"/>
  <c r="L42" i="2"/>
  <c r="M39" i="2"/>
  <c r="M42" i="2"/>
  <c r="F35" i="2"/>
  <c r="G32" i="2"/>
  <c r="G35" i="2"/>
  <c r="H32" i="2"/>
  <c r="H35" i="2"/>
  <c r="I32" i="2"/>
  <c r="I35" i="2"/>
  <c r="J32" i="2"/>
  <c r="J35" i="2"/>
  <c r="K32" i="2"/>
  <c r="K35" i="2"/>
  <c r="L32" i="2"/>
  <c r="L35" i="2"/>
  <c r="M32" i="2"/>
  <c r="M35" i="2"/>
  <c r="G28" i="2"/>
  <c r="H25" i="2"/>
  <c r="H28" i="2"/>
  <c r="I25" i="2"/>
  <c r="I28" i="2"/>
  <c r="J25" i="2"/>
  <c r="J28" i="2"/>
  <c r="K25" i="2"/>
  <c r="K28" i="2"/>
  <c r="L25" i="2"/>
  <c r="L28" i="2"/>
  <c r="M25" i="2"/>
  <c r="M28" i="2"/>
  <c r="F21" i="2"/>
  <c r="G18" i="2"/>
  <c r="G21" i="2"/>
  <c r="H18" i="2"/>
  <c r="H21" i="2"/>
  <c r="I18" i="2"/>
  <c r="I21" i="2"/>
  <c r="J18" i="2"/>
  <c r="J21" i="2"/>
  <c r="K18" i="2"/>
  <c r="K21" i="2"/>
  <c r="L18" i="2"/>
  <c r="L21" i="2"/>
  <c r="M18" i="2"/>
  <c r="M21" i="2"/>
  <c r="M23" i="2"/>
  <c r="F14" i="2"/>
  <c r="G11" i="2"/>
  <c r="G14" i="2"/>
  <c r="H11" i="2"/>
  <c r="H14" i="2"/>
  <c r="I11" i="2"/>
  <c r="I14" i="2"/>
  <c r="J11" i="2"/>
  <c r="J14" i="2"/>
  <c r="K11" i="2"/>
  <c r="K14" i="2"/>
  <c r="L11" i="2"/>
  <c r="L14" i="2"/>
  <c r="M11" i="2"/>
  <c r="M14" i="2"/>
  <c r="G7" i="2"/>
  <c r="H4" i="2"/>
  <c r="H7" i="2"/>
  <c r="I4" i="2"/>
  <c r="I7" i="2"/>
  <c r="J4" i="2"/>
  <c r="J7" i="2"/>
  <c r="K4" i="2"/>
  <c r="K7" i="2"/>
  <c r="L4" i="2"/>
  <c r="L7" i="2"/>
  <c r="M4" i="2"/>
  <c r="M7" i="2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67" i="1"/>
  <c r="L56" i="1"/>
  <c r="L51" i="1"/>
  <c r="J61" i="1"/>
  <c r="N62" i="1"/>
  <c r="Q62" i="1"/>
  <c r="H61" i="1"/>
  <c r="N61" i="1"/>
  <c r="Q61" i="1"/>
  <c r="F61" i="1"/>
  <c r="F63" i="1"/>
  <c r="J56" i="1"/>
  <c r="N57" i="1"/>
  <c r="Q57" i="1"/>
  <c r="H56" i="1"/>
  <c r="N56" i="1"/>
  <c r="Q56" i="1"/>
  <c r="F56" i="1"/>
  <c r="N55" i="1"/>
  <c r="Q55" i="1"/>
  <c r="J51" i="1"/>
  <c r="N52" i="1"/>
  <c r="Q52" i="1"/>
  <c r="H51" i="1"/>
  <c r="N51" i="1"/>
  <c r="Q51" i="1"/>
  <c r="F51" i="1"/>
  <c r="N50" i="1"/>
  <c r="Q50" i="1"/>
  <c r="D51" i="1"/>
  <c r="N49" i="1"/>
  <c r="Q49" i="1"/>
  <c r="D56" i="1"/>
  <c r="N54" i="1"/>
  <c r="Q54" i="1"/>
  <c r="D61" i="1"/>
  <c r="N59" i="1"/>
  <c r="Q59" i="1"/>
  <c r="B61" i="1"/>
  <c r="B63" i="1"/>
  <c r="B67" i="1"/>
  <c r="B56" i="1"/>
  <c r="N53" i="1"/>
  <c r="Q53" i="1"/>
  <c r="B46" i="1"/>
  <c r="N43" i="1"/>
  <c r="Q43" i="1"/>
  <c r="L46" i="1"/>
  <c r="J46" i="1"/>
  <c r="N47" i="1"/>
  <c r="Q47" i="1"/>
  <c r="H46" i="1"/>
  <c r="N46" i="1"/>
  <c r="Q46" i="1"/>
  <c r="F46" i="1"/>
  <c r="N45" i="1"/>
  <c r="Q45" i="1"/>
  <c r="D46" i="1"/>
  <c r="N44" i="1"/>
  <c r="Q44" i="1"/>
  <c r="L41" i="1"/>
  <c r="J41" i="1"/>
  <c r="N42" i="1"/>
  <c r="Q42" i="1"/>
  <c r="H41" i="1"/>
  <c r="N41" i="1"/>
  <c r="Q41" i="1"/>
  <c r="F41" i="1"/>
  <c r="N40" i="1"/>
  <c r="Q40" i="1"/>
  <c r="D41" i="1"/>
  <c r="N39" i="1"/>
  <c r="Q39" i="1"/>
  <c r="L36" i="1"/>
  <c r="J36" i="1"/>
  <c r="N37" i="1"/>
  <c r="Q37" i="1"/>
  <c r="H36" i="1"/>
  <c r="N36" i="1"/>
  <c r="Q36" i="1"/>
  <c r="F36" i="1"/>
  <c r="N35" i="1"/>
  <c r="Q35" i="1"/>
  <c r="D36" i="1"/>
  <c r="N34" i="1"/>
  <c r="Q34" i="1"/>
  <c r="L31" i="1"/>
  <c r="J31" i="1"/>
  <c r="N32" i="1"/>
  <c r="Q32" i="1"/>
  <c r="H31" i="1"/>
  <c r="N31" i="1"/>
  <c r="Q31" i="1"/>
  <c r="F31" i="1"/>
  <c r="N30" i="1"/>
  <c r="Q30" i="1"/>
  <c r="D31" i="1"/>
  <c r="N29" i="1"/>
  <c r="Q29" i="1"/>
  <c r="L26" i="1"/>
  <c r="J26" i="1"/>
  <c r="N27" i="1"/>
  <c r="Q27" i="1"/>
  <c r="H26" i="1"/>
  <c r="N26" i="1"/>
  <c r="Q26" i="1"/>
  <c r="F26" i="1"/>
  <c r="N25" i="1"/>
  <c r="Q25" i="1"/>
  <c r="D26" i="1"/>
  <c r="N24" i="1"/>
  <c r="Q24" i="1"/>
  <c r="L21" i="1"/>
  <c r="J21" i="1"/>
  <c r="N22" i="1"/>
  <c r="Q22" i="1"/>
  <c r="H21" i="1"/>
  <c r="N21" i="1"/>
  <c r="Q21" i="1"/>
  <c r="F21" i="1"/>
  <c r="N20" i="1"/>
  <c r="Q20" i="1"/>
  <c r="D21" i="1"/>
  <c r="N19" i="1"/>
  <c r="Q19" i="1"/>
  <c r="L16" i="1"/>
  <c r="L11" i="1"/>
  <c r="L6" i="1"/>
  <c r="J16" i="1"/>
  <c r="N17" i="1"/>
  <c r="Q17" i="1"/>
  <c r="H16" i="1"/>
  <c r="N16" i="1"/>
  <c r="Q16" i="1"/>
  <c r="F16" i="1"/>
  <c r="N15" i="1"/>
  <c r="Q15" i="1"/>
  <c r="D16" i="1"/>
  <c r="N14" i="1"/>
  <c r="Q14" i="1"/>
  <c r="J11" i="1"/>
  <c r="N12" i="1"/>
  <c r="Q12" i="1"/>
  <c r="H11" i="1"/>
  <c r="N11" i="1"/>
  <c r="Q11" i="1"/>
  <c r="F11" i="1"/>
  <c r="N10" i="1"/>
  <c r="Q10" i="1"/>
  <c r="D11" i="1"/>
  <c r="N9" i="1"/>
  <c r="Q9" i="1"/>
  <c r="J6" i="1"/>
  <c r="N7" i="1"/>
  <c r="Q7" i="1"/>
  <c r="H6" i="1"/>
  <c r="N6" i="1"/>
  <c r="Q6" i="1"/>
  <c r="F6" i="1"/>
  <c r="N5" i="1"/>
  <c r="Q5" i="1"/>
  <c r="D6" i="1"/>
  <c r="N4" i="1"/>
  <c r="Q4" i="1"/>
  <c r="Q64" i="1"/>
  <c r="B41" i="1"/>
  <c r="N38" i="1"/>
  <c r="Q38" i="1"/>
  <c r="B36" i="1"/>
  <c r="N33" i="1"/>
  <c r="Q33" i="1"/>
  <c r="B31" i="1"/>
  <c r="N28" i="1"/>
  <c r="Q28" i="1"/>
  <c r="B26" i="1"/>
  <c r="N23" i="1"/>
  <c r="Q23" i="1"/>
  <c r="B21" i="1"/>
  <c r="N18" i="1"/>
  <c r="Q18" i="1"/>
  <c r="B16" i="1"/>
  <c r="N13" i="1"/>
  <c r="Q13" i="1"/>
  <c r="B11" i="1"/>
  <c r="N8" i="1"/>
  <c r="Q8" i="1"/>
  <c r="B6" i="1"/>
  <c r="N3" i="1"/>
  <c r="Q3" i="1"/>
  <c r="S69" i="4"/>
  <c r="N59" i="4"/>
  <c r="Q59" i="4"/>
  <c r="S72" i="4"/>
  <c r="J68" i="4"/>
  <c r="J72" i="4"/>
  <c r="S68" i="4"/>
  <c r="Q72" i="4"/>
  <c r="T72" i="4"/>
  <c r="Q70" i="4"/>
  <c r="S69" i="5"/>
  <c r="P3" i="6"/>
  <c r="S3" i="6"/>
  <c r="P11" i="6"/>
  <c r="S11" i="6"/>
  <c r="P9" i="6"/>
  <c r="S9" i="6"/>
  <c r="P8" i="6"/>
  <c r="S8" i="6"/>
  <c r="P10" i="6"/>
  <c r="S10" i="6"/>
  <c r="P16" i="6"/>
  <c r="S16" i="6"/>
  <c r="P13" i="6"/>
  <c r="S13" i="6"/>
  <c r="P15" i="6"/>
  <c r="S15" i="6"/>
  <c r="P17" i="6"/>
  <c r="S17" i="6"/>
  <c r="P14" i="6"/>
  <c r="S14" i="6"/>
  <c r="P22" i="6"/>
  <c r="S22" i="6"/>
  <c r="P19" i="6"/>
  <c r="S19" i="6"/>
  <c r="P21" i="6"/>
  <c r="S21" i="6"/>
  <c r="P18" i="6"/>
  <c r="S18" i="6"/>
  <c r="P20" i="6"/>
  <c r="S20" i="6"/>
  <c r="P27" i="6"/>
  <c r="S27" i="6"/>
  <c r="P24" i="6"/>
  <c r="S24" i="6"/>
  <c r="P26" i="6"/>
  <c r="S26" i="6"/>
  <c r="P23" i="6"/>
  <c r="S23" i="6"/>
  <c r="P25" i="6"/>
  <c r="P31" i="6"/>
  <c r="S31" i="6"/>
  <c r="P28" i="6"/>
  <c r="S28" i="6"/>
  <c r="P30" i="6"/>
  <c r="S30" i="6"/>
  <c r="P32" i="6"/>
  <c r="S32" i="6"/>
  <c r="P29" i="6"/>
  <c r="S29" i="6"/>
  <c r="P37" i="6"/>
  <c r="S37" i="6"/>
  <c r="P34" i="6"/>
  <c r="S34" i="6"/>
  <c r="P36" i="6"/>
  <c r="S36" i="6"/>
  <c r="P33" i="6"/>
  <c r="S33" i="6"/>
  <c r="P35" i="6"/>
  <c r="S35" i="6"/>
  <c r="P41" i="6"/>
  <c r="S41" i="6"/>
  <c r="P38" i="6"/>
  <c r="S38" i="6"/>
  <c r="P40" i="6"/>
  <c r="S40" i="6"/>
  <c r="P42" i="6"/>
  <c r="S42" i="6"/>
  <c r="P39" i="6"/>
  <c r="S39" i="6"/>
  <c r="P44" i="6"/>
  <c r="S44" i="6"/>
  <c r="P46" i="6"/>
  <c r="S46" i="6"/>
  <c r="P43" i="6"/>
  <c r="S43" i="6"/>
  <c r="P45" i="6"/>
  <c r="S45" i="6"/>
  <c r="P51" i="6"/>
  <c r="S51" i="6"/>
  <c r="P48" i="6"/>
  <c r="S48" i="6"/>
  <c r="P50" i="6"/>
  <c r="S50" i="6"/>
  <c r="P52" i="6"/>
  <c r="S52" i="6"/>
  <c r="P49" i="6"/>
  <c r="P57" i="6"/>
  <c r="S57" i="6"/>
  <c r="P54" i="6"/>
  <c r="S54" i="6"/>
  <c r="P56" i="6"/>
  <c r="S56" i="6"/>
  <c r="P53" i="6"/>
  <c r="S53" i="6"/>
  <c r="P55" i="6"/>
  <c r="S55" i="6"/>
  <c r="P61" i="6"/>
  <c r="S61" i="6"/>
  <c r="P58" i="6"/>
  <c r="S58" i="6"/>
  <c r="P60" i="6"/>
  <c r="S60" i="6"/>
  <c r="P62" i="6"/>
  <c r="S62" i="6"/>
  <c r="P59" i="6"/>
  <c r="S59" i="6"/>
  <c r="Q6" i="7"/>
  <c r="T6" i="7"/>
  <c r="Q3" i="7"/>
  <c r="T3" i="7"/>
  <c r="Q5" i="7"/>
  <c r="T5" i="7"/>
  <c r="V69" i="7"/>
  <c r="V73" i="7"/>
  <c r="Q58" i="7"/>
  <c r="T58" i="7"/>
  <c r="Q57" i="7"/>
  <c r="T57" i="7"/>
  <c r="Q49" i="7"/>
  <c r="T49" i="7"/>
  <c r="Q52" i="7"/>
  <c r="T52" i="7"/>
  <c r="Q47" i="7"/>
  <c r="T47" i="7"/>
  <c r="Q46" i="7"/>
  <c r="T46" i="7"/>
  <c r="Q39" i="7"/>
  <c r="T39" i="7"/>
  <c r="Q41" i="7"/>
  <c r="T41" i="7"/>
  <c r="Q37" i="7"/>
  <c r="T37" i="7"/>
  <c r="Q36" i="7"/>
  <c r="T36" i="7"/>
  <c r="Q31" i="7"/>
  <c r="T31" i="7"/>
  <c r="Q26" i="7"/>
  <c r="T26" i="7"/>
  <c r="Q24" i="7"/>
  <c r="T24" i="7"/>
  <c r="Q10" i="7"/>
  <c r="T10" i="7"/>
  <c r="Q11" i="7"/>
  <c r="T11" i="7"/>
  <c r="Q12" i="7"/>
  <c r="T12" i="7"/>
  <c r="Q7" i="7"/>
  <c r="T7" i="7"/>
  <c r="Q4" i="7"/>
  <c r="T4" i="7"/>
  <c r="Q8" i="7"/>
  <c r="T8" i="7"/>
  <c r="Q14" i="7"/>
  <c r="T14" i="7"/>
  <c r="Q23" i="7"/>
  <c r="T23" i="7"/>
  <c r="Q25" i="7"/>
  <c r="T25" i="7"/>
  <c r="Q30" i="7"/>
  <c r="T30" i="7"/>
  <c r="Q33" i="7"/>
  <c r="T33" i="7"/>
  <c r="Q35" i="7"/>
  <c r="T35" i="7"/>
  <c r="Q38" i="7"/>
  <c r="T38" i="7"/>
  <c r="Q40" i="7"/>
  <c r="T40" i="7"/>
  <c r="Q43" i="7"/>
  <c r="T43" i="7"/>
  <c r="Q45" i="7"/>
  <c r="T45" i="7"/>
  <c r="Q48" i="7"/>
  <c r="T48" i="7"/>
  <c r="Q50" i="7"/>
  <c r="T50" i="7"/>
  <c r="Q54" i="7"/>
  <c r="T54" i="7"/>
  <c r="Q56" i="7"/>
  <c r="T56" i="7"/>
  <c r="Q9" i="7"/>
  <c r="T9" i="7"/>
  <c r="Q15" i="7"/>
  <c r="T15" i="7"/>
  <c r="Q13" i="7"/>
  <c r="T13" i="7"/>
  <c r="Q17" i="7"/>
  <c r="T17" i="7"/>
  <c r="Q16" i="7"/>
  <c r="T16" i="7"/>
  <c r="Q22" i="7"/>
  <c r="T22" i="7"/>
  <c r="Q21" i="7"/>
  <c r="T21" i="7"/>
  <c r="Q19" i="7"/>
  <c r="T19" i="7"/>
  <c r="Q20" i="7"/>
  <c r="T20" i="7"/>
  <c r="Q18" i="7"/>
  <c r="T18" i="7"/>
  <c r="Q27" i="7"/>
  <c r="T27" i="7"/>
  <c r="Q29" i="7"/>
  <c r="T29" i="7"/>
  <c r="Q28" i="7"/>
  <c r="T28" i="7"/>
  <c r="Q32" i="7"/>
  <c r="T32" i="7"/>
  <c r="Q34" i="7"/>
  <c r="T34" i="7"/>
  <c r="Q42" i="7"/>
  <c r="T42" i="7"/>
  <c r="Q66" i="1"/>
  <c r="Q67" i="1"/>
  <c r="F67" i="1"/>
  <c r="N60" i="1"/>
  <c r="Q60" i="1"/>
  <c r="Q65" i="1"/>
  <c r="T64" i="1"/>
  <c r="Q71" i="5"/>
  <c r="T71" i="5"/>
  <c r="Q69" i="4"/>
  <c r="T69" i="4"/>
  <c r="Q71" i="4"/>
  <c r="T71" i="4"/>
  <c r="B72" i="4"/>
  <c r="N58" i="4"/>
  <c r="Q58" i="4"/>
  <c r="Q68" i="4"/>
  <c r="T68" i="4"/>
  <c r="B72" i="5"/>
  <c r="N58" i="5"/>
  <c r="Q58" i="5"/>
  <c r="Q68" i="5"/>
  <c r="T68" i="5"/>
  <c r="S68" i="6"/>
  <c r="V68" i="6"/>
  <c r="N61" i="4"/>
  <c r="Q61" i="4"/>
  <c r="N58" i="1"/>
  <c r="Q58" i="1"/>
  <c r="Q63" i="1"/>
  <c r="T63" i="1"/>
  <c r="S68" i="5"/>
  <c r="S72" i="5"/>
  <c r="Q70" i="5"/>
  <c r="T69" i="5"/>
  <c r="P4" i="6"/>
  <c r="S4" i="6"/>
  <c r="S69" i="6"/>
  <c r="V69" i="6"/>
  <c r="P5" i="6"/>
  <c r="S5" i="6"/>
  <c r="S70" i="6"/>
  <c r="P6" i="6"/>
  <c r="S6" i="6"/>
  <c r="S71" i="6"/>
  <c r="V71" i="6"/>
  <c r="P47" i="6"/>
  <c r="S47" i="6"/>
  <c r="S72" i="6"/>
  <c r="V72" i="6"/>
  <c r="F69" i="9"/>
  <c r="N69" i="9"/>
  <c r="O56" i="10"/>
  <c r="R56" i="10"/>
  <c r="N61" i="5"/>
  <c r="Q61" i="5"/>
  <c r="H68" i="5"/>
  <c r="H72" i="5"/>
  <c r="N62" i="5"/>
  <c r="Q62" i="5"/>
  <c r="Q72" i="5"/>
  <c r="J68" i="5"/>
  <c r="J72" i="5"/>
  <c r="B73" i="8"/>
  <c r="D69" i="9"/>
  <c r="H69" i="9"/>
  <c r="L69" i="9"/>
  <c r="R65" i="11"/>
  <c r="R67" i="11"/>
  <c r="R68" i="11"/>
  <c r="R66" i="11"/>
  <c r="R64" i="11"/>
  <c r="O46" i="10"/>
  <c r="R46" i="10"/>
  <c r="O61" i="10"/>
  <c r="R61" i="10"/>
  <c r="T66" i="10"/>
  <c r="T70" i="10"/>
  <c r="O54" i="10"/>
  <c r="R54" i="10"/>
  <c r="O49" i="10"/>
  <c r="R49" i="10"/>
  <c r="O44" i="10"/>
  <c r="R44" i="10"/>
  <c r="O41" i="10"/>
  <c r="R41" i="10"/>
  <c r="O39" i="10"/>
  <c r="R39" i="10"/>
  <c r="O36" i="10"/>
  <c r="R36" i="10"/>
  <c r="O34" i="10"/>
  <c r="R34" i="10"/>
  <c r="O31" i="10"/>
  <c r="R31" i="10"/>
  <c r="O29" i="10"/>
  <c r="R29" i="10"/>
  <c r="O26" i="10"/>
  <c r="R26" i="10"/>
  <c r="O24" i="10"/>
  <c r="R24" i="10"/>
  <c r="O21" i="10"/>
  <c r="R21" i="10"/>
  <c r="O19" i="10"/>
  <c r="R19" i="10"/>
  <c r="O14" i="10"/>
  <c r="R14" i="10"/>
  <c r="O11" i="10"/>
  <c r="R11" i="10"/>
  <c r="O9" i="10"/>
  <c r="R9" i="10"/>
  <c r="O6" i="10"/>
  <c r="R6" i="10"/>
  <c r="O3" i="10"/>
  <c r="R3" i="10"/>
  <c r="O59" i="10"/>
  <c r="R59" i="10"/>
  <c r="O60" i="10"/>
  <c r="R60" i="10"/>
  <c r="O63" i="10"/>
  <c r="R63" i="10"/>
  <c r="O57" i="10"/>
  <c r="R57" i="10"/>
  <c r="O55" i="10"/>
  <c r="R55" i="10"/>
  <c r="O58" i="10"/>
  <c r="R58" i="10"/>
  <c r="O52" i="10"/>
  <c r="R52" i="10"/>
  <c r="O50" i="10"/>
  <c r="R50" i="10"/>
  <c r="O53" i="10"/>
  <c r="R53" i="10"/>
  <c r="O47" i="10"/>
  <c r="R47" i="10"/>
  <c r="O45" i="10"/>
  <c r="R45" i="10"/>
  <c r="O48" i="10"/>
  <c r="R48" i="10"/>
  <c r="O42" i="10"/>
  <c r="R42" i="10"/>
  <c r="O40" i="10"/>
  <c r="R40" i="10"/>
  <c r="O43" i="10"/>
  <c r="R43" i="10"/>
  <c r="O37" i="10"/>
  <c r="R37" i="10"/>
  <c r="O35" i="10"/>
  <c r="R35" i="10"/>
  <c r="O38" i="10"/>
  <c r="R38" i="10"/>
  <c r="O32" i="10"/>
  <c r="R32" i="10"/>
  <c r="O30" i="10"/>
  <c r="R30" i="10"/>
  <c r="O33" i="10"/>
  <c r="R33" i="10"/>
  <c r="O27" i="10"/>
  <c r="R27" i="10"/>
  <c r="O25" i="10"/>
  <c r="R25" i="10"/>
  <c r="O28" i="10"/>
  <c r="R28" i="10"/>
  <c r="O22" i="10"/>
  <c r="R22" i="10"/>
  <c r="O20" i="10"/>
  <c r="R20" i="10"/>
  <c r="O23" i="10"/>
  <c r="R23" i="10"/>
  <c r="O15" i="10"/>
  <c r="R15" i="10"/>
  <c r="O16" i="10"/>
  <c r="R16" i="10"/>
  <c r="O17" i="10"/>
  <c r="R17" i="10"/>
  <c r="O18" i="10"/>
  <c r="R18" i="10"/>
  <c r="T67" i="10"/>
  <c r="O12" i="10"/>
  <c r="R12" i="10"/>
  <c r="O10" i="10"/>
  <c r="R10" i="10"/>
  <c r="O13" i="10"/>
  <c r="R13" i="10"/>
  <c r="O7" i="10"/>
  <c r="R7" i="10"/>
  <c r="O5" i="10"/>
  <c r="R5" i="10"/>
  <c r="O8" i="10"/>
  <c r="R8" i="10"/>
  <c r="B66" i="10"/>
  <c r="J66" i="10"/>
  <c r="O62" i="10"/>
  <c r="R62" i="10"/>
  <c r="O59" i="9"/>
  <c r="R59" i="9"/>
  <c r="O53" i="9"/>
  <c r="R53" i="9"/>
  <c r="O49" i="9"/>
  <c r="R49" i="9"/>
  <c r="O43" i="9"/>
  <c r="R43" i="9"/>
  <c r="O39" i="9"/>
  <c r="R39" i="9"/>
  <c r="O34" i="9"/>
  <c r="R34" i="9"/>
  <c r="O38" i="9"/>
  <c r="R38" i="9"/>
  <c r="O44" i="9"/>
  <c r="R44" i="9"/>
  <c r="O45" i="9"/>
  <c r="R45" i="9"/>
  <c r="O48" i="9"/>
  <c r="R48" i="9"/>
  <c r="O54" i="9"/>
  <c r="R54" i="9"/>
  <c r="O55" i="9"/>
  <c r="R55" i="9"/>
  <c r="O58" i="9"/>
  <c r="R58" i="9"/>
  <c r="O40" i="9"/>
  <c r="R40" i="9"/>
  <c r="O50" i="9"/>
  <c r="R50" i="9"/>
  <c r="O35" i="9"/>
  <c r="R35" i="9"/>
  <c r="O33" i="9"/>
  <c r="R33" i="9"/>
  <c r="O29" i="9"/>
  <c r="R29" i="9"/>
  <c r="O28" i="9"/>
  <c r="R28" i="9"/>
  <c r="O30" i="9"/>
  <c r="R30" i="9"/>
  <c r="O24" i="9"/>
  <c r="R24" i="9"/>
  <c r="O25" i="9"/>
  <c r="R25" i="9"/>
  <c r="O23" i="9"/>
  <c r="R23" i="9"/>
  <c r="O19" i="9"/>
  <c r="R19" i="9"/>
  <c r="O18" i="9"/>
  <c r="R18" i="9"/>
  <c r="O20" i="9"/>
  <c r="R20" i="9"/>
  <c r="O14" i="9"/>
  <c r="R14" i="9"/>
  <c r="O13" i="9"/>
  <c r="R13" i="9"/>
  <c r="O15" i="9"/>
  <c r="R15" i="9"/>
  <c r="O9" i="9"/>
  <c r="R9" i="9"/>
  <c r="O8" i="9"/>
  <c r="R8" i="9"/>
  <c r="O10" i="9"/>
  <c r="R10" i="9"/>
  <c r="O4" i="9"/>
  <c r="R4" i="9"/>
  <c r="O3" i="9"/>
  <c r="R3" i="9"/>
  <c r="O5" i="9"/>
  <c r="R5" i="9"/>
  <c r="T65" i="9"/>
  <c r="O60" i="9"/>
  <c r="R60" i="9"/>
  <c r="O62" i="9"/>
  <c r="R62" i="9"/>
  <c r="O56" i="9"/>
  <c r="R56" i="9"/>
  <c r="O57" i="9"/>
  <c r="R57" i="9"/>
  <c r="O51" i="9"/>
  <c r="R51" i="9"/>
  <c r="O52" i="9"/>
  <c r="R52" i="9"/>
  <c r="O46" i="9"/>
  <c r="R46" i="9"/>
  <c r="O47" i="9"/>
  <c r="R47" i="9"/>
  <c r="O41" i="9"/>
  <c r="R41" i="9"/>
  <c r="O42" i="9"/>
  <c r="R42" i="9"/>
  <c r="O36" i="9"/>
  <c r="R36" i="9"/>
  <c r="O37" i="9"/>
  <c r="R37" i="9"/>
  <c r="O31" i="9"/>
  <c r="R31" i="9"/>
  <c r="O32" i="9"/>
  <c r="R32" i="9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/>
  <c r="J65" i="9"/>
  <c r="J69" i="9"/>
  <c r="O61" i="9"/>
  <c r="R61" i="9"/>
  <c r="O61" i="8"/>
  <c r="R61" i="8"/>
  <c r="O45" i="8"/>
  <c r="R45" i="8"/>
  <c r="O34" i="8"/>
  <c r="R34" i="8"/>
  <c r="O24" i="8"/>
  <c r="R24" i="8"/>
  <c r="O20" i="8"/>
  <c r="R20" i="8"/>
  <c r="O4" i="8"/>
  <c r="R4" i="8"/>
  <c r="V70" i="7"/>
  <c r="O14" i="8"/>
  <c r="R14" i="8"/>
  <c r="O41" i="8"/>
  <c r="R41" i="8"/>
  <c r="T69" i="8"/>
  <c r="T70" i="8"/>
  <c r="T73" i="8"/>
  <c r="O10" i="8"/>
  <c r="R10" i="8"/>
  <c r="O30" i="8"/>
  <c r="R30" i="8"/>
  <c r="O51" i="8"/>
  <c r="R51" i="8"/>
  <c r="O56" i="8"/>
  <c r="R56" i="8"/>
  <c r="O57" i="8"/>
  <c r="R57" i="8"/>
  <c r="O59" i="8"/>
  <c r="R59" i="8"/>
  <c r="O55" i="8"/>
  <c r="R55" i="8"/>
  <c r="O58" i="8"/>
  <c r="R58" i="8"/>
  <c r="O50" i="8"/>
  <c r="R50" i="8"/>
  <c r="O52" i="8"/>
  <c r="R52" i="8"/>
  <c r="O46" i="8"/>
  <c r="R46" i="8"/>
  <c r="O47" i="8"/>
  <c r="R47" i="8"/>
  <c r="O40" i="8"/>
  <c r="R40" i="8"/>
  <c r="O42" i="8"/>
  <c r="R42" i="8"/>
  <c r="O35" i="8"/>
  <c r="R35" i="8"/>
  <c r="O37" i="8"/>
  <c r="R37" i="8"/>
  <c r="O29" i="8"/>
  <c r="R29" i="8"/>
  <c r="O31" i="8"/>
  <c r="R31" i="8"/>
  <c r="O25" i="8"/>
  <c r="R25" i="8"/>
  <c r="O26" i="8"/>
  <c r="R26" i="8"/>
  <c r="O19" i="8"/>
  <c r="R19" i="8"/>
  <c r="O21" i="8"/>
  <c r="R21" i="8"/>
  <c r="O15" i="8"/>
  <c r="R15" i="8"/>
  <c r="O16" i="8"/>
  <c r="R16" i="8"/>
  <c r="O9" i="8"/>
  <c r="R9" i="8"/>
  <c r="O11" i="8"/>
  <c r="R11" i="8"/>
  <c r="O5" i="8"/>
  <c r="R5" i="8"/>
  <c r="O6" i="8"/>
  <c r="R6" i="8"/>
  <c r="O7" i="8"/>
  <c r="R7" i="8"/>
  <c r="O12" i="8"/>
  <c r="R12" i="8"/>
  <c r="O17" i="8"/>
  <c r="R17" i="8"/>
  <c r="O22" i="8"/>
  <c r="R22" i="8"/>
  <c r="O27" i="8"/>
  <c r="R27" i="8"/>
  <c r="O32" i="8"/>
  <c r="R32" i="8"/>
  <c r="O38" i="8"/>
  <c r="R38" i="8"/>
  <c r="O43" i="8"/>
  <c r="R43" i="8"/>
  <c r="O48" i="8"/>
  <c r="R48" i="8"/>
  <c r="O53" i="8"/>
  <c r="R53" i="8"/>
  <c r="O62" i="8"/>
  <c r="R62" i="8"/>
  <c r="O63" i="8"/>
  <c r="R63" i="8"/>
  <c r="O3" i="8"/>
  <c r="R3" i="8"/>
  <c r="O8" i="8"/>
  <c r="R8" i="8"/>
  <c r="O13" i="8"/>
  <c r="R13" i="8"/>
  <c r="O18" i="8"/>
  <c r="R18" i="8"/>
  <c r="O23" i="8"/>
  <c r="R23" i="8"/>
  <c r="O28" i="8"/>
  <c r="R28" i="8"/>
  <c r="O33" i="8"/>
  <c r="R33" i="8"/>
  <c r="O39" i="8"/>
  <c r="R39" i="8"/>
  <c r="O44" i="8"/>
  <c r="R44" i="8"/>
  <c r="O49" i="8"/>
  <c r="R49" i="8"/>
  <c r="O54" i="8"/>
  <c r="R54" i="8"/>
  <c r="O60" i="8"/>
  <c r="R60" i="8"/>
  <c r="Q63" i="7"/>
  <c r="T63" i="7"/>
  <c r="Q61" i="7"/>
  <c r="T61" i="7"/>
  <c r="Q59" i="7"/>
  <c r="T59" i="7"/>
  <c r="T69" i="7"/>
  <c r="Q62" i="7"/>
  <c r="T62" i="7"/>
  <c r="T72" i="7"/>
  <c r="Q60" i="7"/>
  <c r="T60" i="7"/>
  <c r="Q55" i="7"/>
  <c r="T55" i="7"/>
  <c r="Q53" i="7"/>
  <c r="T53" i="7"/>
  <c r="T71" i="7"/>
  <c r="T73" i="7"/>
  <c r="Q44" i="7"/>
  <c r="T44" i="7"/>
  <c r="T66" i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/>
  <c r="R69" i="8"/>
  <c r="W73" i="7"/>
  <c r="W70" i="7"/>
  <c r="W72" i="7"/>
  <c r="W69" i="7"/>
  <c r="U69" i="10"/>
  <c r="U70" i="10"/>
  <c r="U67" i="10"/>
  <c r="U66" i="10"/>
  <c r="U66" i="9"/>
  <c r="U68" i="9"/>
  <c r="U69" i="9"/>
  <c r="U65" i="9"/>
  <c r="U72" i="8"/>
  <c r="U69" i="8"/>
  <c r="U70" i="8"/>
  <c r="N70" i="12"/>
  <c r="O32" i="12"/>
  <c r="R32" i="12"/>
  <c r="O29" i="12"/>
  <c r="R29" i="12"/>
  <c r="O30" i="12"/>
  <c r="R30" i="12"/>
  <c r="F70" i="12"/>
  <c r="O24" i="12"/>
  <c r="R24" i="12"/>
  <c r="O26" i="12"/>
  <c r="R26" i="12"/>
  <c r="O23" i="12"/>
  <c r="R23" i="12"/>
  <c r="O27" i="12"/>
  <c r="R27" i="12"/>
  <c r="O25" i="12"/>
  <c r="R25" i="12"/>
  <c r="O22" i="12"/>
  <c r="R22" i="12"/>
  <c r="O18" i="12"/>
  <c r="R18" i="12"/>
  <c r="O20" i="12"/>
  <c r="R20" i="12"/>
  <c r="O21" i="12"/>
  <c r="R21" i="12"/>
  <c r="O41" i="12" l="1"/>
  <c r="R41" i="12" s="1"/>
  <c r="R67" i="12" s="1"/>
  <c r="O42" i="12"/>
  <c r="R42" i="12" s="1"/>
  <c r="R68" i="12" s="1"/>
  <c r="O43" i="12"/>
  <c r="R43" i="12" s="1"/>
  <c r="R69" i="12" s="1"/>
  <c r="O40" i="12"/>
  <c r="R40" i="12" s="1"/>
  <c r="R66" i="12" s="1"/>
  <c r="U66" i="12" s="1"/>
  <c r="O44" i="12"/>
  <c r="R44" i="12" s="1"/>
  <c r="R70" i="12" s="1"/>
  <c r="U67" i="12" l="1"/>
  <c r="U70" i="12"/>
  <c r="U69" i="12"/>
</calcChain>
</file>

<file path=xl/sharedStrings.xml><?xml version="1.0" encoding="utf-8"?>
<sst xmlns="http://schemas.openxmlformats.org/spreadsheetml/2006/main" count="1485" uniqueCount="46">
  <si>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</si>
  <si>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</si>
  <si>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</si>
  <si>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</si>
  <si>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</si>
  <si>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</si>
  <si>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</si>
  <si>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</si>
  <si>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</si>
  <si>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</si>
  <si>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</si>
  <si>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</si>
  <si>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</si>
  <si>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</si>
  <si>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</si>
  <si>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</si>
  <si>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</si>
  <si>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</si>
  <si>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</si>
  <si>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</si>
  <si>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</si>
  <si>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</si>
  <si>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</si>
  <si>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</si>
  <si>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</si>
  <si>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</si>
  <si>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</si>
  <si>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</si>
  <si>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</si>
  <si>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</si>
  <si>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</si>
  <si>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</si>
  <si>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</si>
  <si>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</si>
  <si>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</si>
  <si>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</si>
  <si>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</si>
  <si>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</si>
  <si>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</si>
  <si>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</si>
  <si>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</si>
  <si>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</si>
  <si>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</si>
  <si>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</si>
  <si>
    <t>+ADJUST DEDUCT LIFE INS</t>
  </si>
  <si>
    <t>+ADJUST FEDERAL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</si>
</sst>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23984"/>
        <c:axId val="200215800"/>
      </c:lineChart>
      <c:catAx>
        <c:axId val="19752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15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0215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523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97432"/>
        <c:axId val="200099864"/>
      </c:lineChart>
      <c:catAx>
        <c:axId val="20009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99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0099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97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170344"/>
        <c:axId val="200170728"/>
      </c:lineChart>
      <c:catAx>
        <c:axId val="20017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170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0170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170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36344"/>
        <c:axId val="200236728"/>
      </c:lineChart>
      <c:catAx>
        <c:axId val="200236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36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0236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36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38336"/>
        <c:axId val="197650472"/>
      </c:lineChart>
      <c:catAx>
        <c:axId val="2005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50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7650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38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51256"/>
        <c:axId val="200381104"/>
      </c:lineChart>
      <c:catAx>
        <c:axId val="197651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81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038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51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50080"/>
        <c:axId val="197649688"/>
      </c:lineChart>
      <c:dateAx>
        <c:axId val="1976500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49688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97649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50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48512"/>
        <c:axId val="197648120"/>
      </c:lineChart>
      <c:dateAx>
        <c:axId val="1976485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481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7648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48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82280"/>
        <c:axId val="200382672"/>
      </c:lineChart>
      <c:dateAx>
        <c:axId val="2003822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8267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0038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82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zoomScaleNormal="100" workbookViewId="0">
      <selection activeCell="L43" sqref="L43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R3" s="3">
        <f>SUM(O3*Q3)</f>
        <v>0</v>
      </c>
      <c r="T3" s="3">
        <f>SUM(S3*0.34)</f>
        <v>0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R4" s="3">
        <f t="shared" ref="R4:R64" si="0">SUM(O4*Q4)</f>
        <v>0</v>
      </c>
      <c r="T4" s="3">
        <f>SUM(S4*0.63)</f>
        <v>0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R5" s="3">
        <f t="shared" si="0"/>
        <v>0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R6" s="3">
        <f t="shared" si="0"/>
        <v>0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R7" s="3">
        <f t="shared" si="0"/>
        <v>0</v>
      </c>
      <c r="T7" s="3">
        <f>SUM(S7*0.03)</f>
        <v>0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R8" s="3">
        <f t="shared" si="0"/>
        <v>0</v>
      </c>
      <c r="T8" s="3">
        <f>SUM(S8*0.34)</f>
        <v>0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R9" s="3">
        <f t="shared" si="0"/>
        <v>0</v>
      </c>
      <c r="T9" s="3">
        <f>SUM(S9*0.63)</f>
        <v>0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R10" s="3">
        <f t="shared" si="0"/>
        <v>0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R11" s="3">
        <f t="shared" si="0"/>
        <v>0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R12" s="3">
        <f t="shared" si="0"/>
        <v>0</v>
      </c>
      <c r="T12" s="3">
        <f>SUM(S12*0.03)</f>
        <v>0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R13" s="3">
        <f t="shared" si="0"/>
        <v>0</v>
      </c>
      <c r="T13" s="3">
        <f>SUM(S13*0.34)</f>
        <v>0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R14" s="3">
        <f t="shared" si="0"/>
        <v>0</v>
      </c>
      <c r="T14" s="3">
        <f>SUM(S14*0.63)</f>
        <v>0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R15" s="3">
        <f t="shared" si="0"/>
        <v>0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R16" s="3">
        <f t="shared" si="0"/>
        <v>0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R17" s="3">
        <f t="shared" si="0"/>
        <v>0</v>
      </c>
      <c r="T17" s="3">
        <f>SUM(S17*0.03)</f>
        <v>0</v>
      </c>
    </row>
    <row r="18" spans="1:20" x14ac:dyDescent="0.2">
      <c r="A18" s="1" t="s">
        <v>7</v>
      </c>
      <c r="B18" s="3">
        <v>300540</v>
      </c>
      <c r="C18" s="3"/>
      <c r="D18" s="3">
        <v>262100.21</v>
      </c>
      <c r="E18" s="3"/>
      <c r="F18" s="3">
        <v>42108.43</v>
      </c>
      <c r="G18" s="3"/>
      <c r="H18" s="3">
        <v>110300.83</v>
      </c>
      <c r="I18" s="3"/>
      <c r="J18" s="3">
        <v>64131.33</v>
      </c>
      <c r="K18" s="3"/>
      <c r="L18" s="3">
        <v>16239.99</v>
      </c>
      <c r="N18" s="3">
        <v>1091.53</v>
      </c>
      <c r="O18" s="14">
        <f>SUM(B21/(SUM(B21:J21)))</f>
        <v>0.18824571439753587</v>
      </c>
      <c r="P18" s="1" t="s">
        <v>16</v>
      </c>
      <c r="R18" s="3">
        <f t="shared" si="0"/>
        <v>0</v>
      </c>
      <c r="T18" s="3">
        <f>SUM(S18*0.34)</f>
        <v>0</v>
      </c>
    </row>
    <row r="19" spans="1:20" x14ac:dyDescent="0.2">
      <c r="A19" s="5" t="s">
        <v>8</v>
      </c>
      <c r="B19" s="3">
        <v>40916.82</v>
      </c>
      <c r="C19" s="3"/>
      <c r="D19" s="3">
        <v>7135.46</v>
      </c>
      <c r="E19" s="3"/>
      <c r="F19" s="3">
        <v>3440.49</v>
      </c>
      <c r="G19" s="3"/>
      <c r="H19" s="3">
        <v>713.55</v>
      </c>
      <c r="I19" s="3"/>
      <c r="J19" s="3">
        <v>0</v>
      </c>
      <c r="K19" s="3"/>
      <c r="L19" s="3">
        <v>21749.35</v>
      </c>
      <c r="N19" s="3">
        <v>0</v>
      </c>
      <c r="O19" s="14">
        <f>SUM(D21/(SUM(B21:J21)))</f>
        <v>0.48914855946812641</v>
      </c>
      <c r="P19" s="1" t="s">
        <v>17</v>
      </c>
      <c r="R19" s="3">
        <f t="shared" si="0"/>
        <v>0</v>
      </c>
      <c r="T19" s="3">
        <f>SUM(S19*0.63)</f>
        <v>0</v>
      </c>
    </row>
    <row r="20" spans="1:20" x14ac:dyDescent="0.2">
      <c r="A20" s="5" t="s">
        <v>9</v>
      </c>
      <c r="B20" s="3">
        <v>240161.37</v>
      </c>
      <c r="C20" s="3"/>
      <c r="D20" s="3">
        <v>6023.71</v>
      </c>
      <c r="E20" s="3"/>
      <c r="F20" s="3">
        <v>47099.75</v>
      </c>
      <c r="G20" s="3"/>
      <c r="H20" s="3">
        <v>0</v>
      </c>
      <c r="I20" s="3"/>
      <c r="J20" s="3">
        <v>0</v>
      </c>
      <c r="K20" s="3"/>
      <c r="L20" s="3">
        <v>17320.97</v>
      </c>
      <c r="N20" s="3">
        <v>0</v>
      </c>
      <c r="O20" s="14">
        <f>SUM(F21/(SUM(B21:J21)))</f>
        <v>-2.8820356813571671E-3</v>
      </c>
      <c r="P20" s="1" t="s">
        <v>18</v>
      </c>
      <c r="R20" s="3">
        <f t="shared" si="0"/>
        <v>0</v>
      </c>
    </row>
    <row r="21" spans="1:20" x14ac:dyDescent="0.2">
      <c r="A21" s="1" t="s">
        <v>10</v>
      </c>
      <c r="B21" s="3">
        <f>SUM(B18+B19-B20)</f>
        <v>101295.45000000001</v>
      </c>
      <c r="C21" s="3"/>
      <c r="D21" s="3">
        <f>SUM(D18+D19-D20)</f>
        <v>263211.95999999996</v>
      </c>
      <c r="E21" s="3"/>
      <c r="F21" s="3">
        <f>SUM(F18+F19-F20)</f>
        <v>-1550.8300000000017</v>
      </c>
      <c r="G21" s="3"/>
      <c r="H21" s="3">
        <f>SUM(H18+H19-H20)</f>
        <v>111014.38</v>
      </c>
      <c r="I21" s="3"/>
      <c r="J21" s="3">
        <f>SUM(J18+J19-J20)</f>
        <v>64131.33</v>
      </c>
      <c r="K21" s="3"/>
      <c r="L21" s="3">
        <f>SUM(L18+L19-L20)</f>
        <v>20668.369999999995</v>
      </c>
      <c r="N21" s="3">
        <f>SUM(N18+N19-N20)</f>
        <v>1091.53</v>
      </c>
      <c r="O21" s="14">
        <f>SUM(H21/(SUM(B21:J21)))</f>
        <v>0.20630720601467803</v>
      </c>
      <c r="P21" s="1" t="s">
        <v>19</v>
      </c>
      <c r="R21" s="3">
        <f t="shared" si="0"/>
        <v>0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0.11918055580101695</v>
      </c>
      <c r="P22" s="1" t="s">
        <v>20</v>
      </c>
      <c r="R22" s="3">
        <f t="shared" si="0"/>
        <v>0</v>
      </c>
      <c r="T22" s="3">
        <f>SUM(S22*0.03)</f>
        <v>0</v>
      </c>
    </row>
    <row r="23" spans="1:20" x14ac:dyDescent="0.2">
      <c r="A23" s="1" t="s">
        <v>7</v>
      </c>
      <c r="B23" s="3">
        <v>101295.45</v>
      </c>
      <c r="C23" s="3"/>
      <c r="D23" s="3">
        <v>263211.96000000002</v>
      </c>
      <c r="E23" s="3"/>
      <c r="F23" s="3">
        <v>-1550.83</v>
      </c>
      <c r="G23" s="3"/>
      <c r="H23" s="3">
        <v>111014.38</v>
      </c>
      <c r="I23" s="3"/>
      <c r="J23" s="3">
        <v>64131.33</v>
      </c>
      <c r="K23" s="3"/>
      <c r="L23" s="3">
        <v>20668.37</v>
      </c>
      <c r="N23" s="3">
        <v>1091.53</v>
      </c>
      <c r="O23" s="14">
        <f>SUM(B26/(SUM(B26:J26)))</f>
        <v>0.17357628658628194</v>
      </c>
      <c r="P23" s="1" t="s">
        <v>16</v>
      </c>
      <c r="R23" s="3">
        <f t="shared" si="0"/>
        <v>0</v>
      </c>
      <c r="T23" s="3">
        <f>SUM(S23*0.34)</f>
        <v>0</v>
      </c>
    </row>
    <row r="24" spans="1:20" x14ac:dyDescent="0.2">
      <c r="A24" s="5" t="s">
        <v>8</v>
      </c>
      <c r="B24" s="3">
        <v>348276.98</v>
      </c>
      <c r="C24" s="3"/>
      <c r="D24" s="3">
        <v>285501.86</v>
      </c>
      <c r="E24" s="3"/>
      <c r="F24" s="3">
        <v>136020.21</v>
      </c>
      <c r="G24" s="3"/>
      <c r="H24" s="3">
        <v>28550.2</v>
      </c>
      <c r="I24" s="3"/>
      <c r="J24" s="3">
        <v>0</v>
      </c>
      <c r="K24" s="3"/>
      <c r="L24" s="3">
        <v>21124.94</v>
      </c>
      <c r="N24" s="3">
        <v>0</v>
      </c>
      <c r="O24" s="14">
        <f>SUM(D26/(SUM(B26:J26)))</f>
        <v>0.51859355371612181</v>
      </c>
      <c r="P24" s="1" t="s">
        <v>17</v>
      </c>
      <c r="R24" s="3">
        <f t="shared" si="0"/>
        <v>0</v>
      </c>
      <c r="T24" s="3">
        <f>SUM(S24*0.63)</f>
        <v>0</v>
      </c>
    </row>
    <row r="25" spans="1:20" x14ac:dyDescent="0.2">
      <c r="A25" s="5" t="s">
        <v>9</v>
      </c>
      <c r="B25" s="3">
        <v>279005.13</v>
      </c>
      <c r="C25" s="3"/>
      <c r="D25" s="3">
        <v>39110.21</v>
      </c>
      <c r="E25" s="3"/>
      <c r="F25" s="3">
        <v>35671.440000000002</v>
      </c>
      <c r="G25" s="3"/>
      <c r="H25" s="3">
        <v>0</v>
      </c>
      <c r="I25" s="3"/>
      <c r="J25" s="3">
        <v>0</v>
      </c>
      <c r="K25" s="3"/>
      <c r="L25" s="3">
        <v>15393.37</v>
      </c>
      <c r="N25" s="3">
        <v>0</v>
      </c>
      <c r="O25" s="14">
        <f>SUM(F26/(SUM(B26:J26)))</f>
        <v>0.10054083958398996</v>
      </c>
      <c r="P25" s="1" t="s">
        <v>18</v>
      </c>
      <c r="R25" s="3">
        <f t="shared" si="0"/>
        <v>0</v>
      </c>
    </row>
    <row r="26" spans="1:20" x14ac:dyDescent="0.2">
      <c r="A26" s="1" t="s">
        <v>10</v>
      </c>
      <c r="B26" s="3">
        <f>SUM(B23+B24-B25)</f>
        <v>170567.3</v>
      </c>
      <c r="C26" s="3"/>
      <c r="D26" s="3">
        <f>SUM(D23+D24-D25)</f>
        <v>509603.61000000004</v>
      </c>
      <c r="E26" s="3"/>
      <c r="F26" s="3">
        <f>SUM(F23+F24-F25)</f>
        <v>98797.94</v>
      </c>
      <c r="G26" s="3"/>
      <c r="H26" s="3">
        <f>SUM(H23+H24-H25)</f>
        <v>139564.58000000002</v>
      </c>
      <c r="I26" s="3"/>
      <c r="J26" s="3">
        <f>SUM(J23+J24-J25)</f>
        <v>64131.33</v>
      </c>
      <c r="K26" s="3"/>
      <c r="L26" s="3">
        <f>SUM(L23+L24-L25)</f>
        <v>26399.939999999995</v>
      </c>
      <c r="N26" s="3">
        <f>SUM(N23+N24-N25)</f>
        <v>1091.53</v>
      </c>
      <c r="O26" s="14">
        <f>SUM(H26/(SUM(B26:J26)))</f>
        <v>0.1420266459947134</v>
      </c>
      <c r="P26" s="1" t="s">
        <v>19</v>
      </c>
      <c r="R26" s="3">
        <f t="shared" si="0"/>
        <v>0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6.5262674118892791E-2</v>
      </c>
      <c r="P27" s="1" t="s">
        <v>20</v>
      </c>
      <c r="R27" s="3">
        <f t="shared" si="0"/>
        <v>0</v>
      </c>
      <c r="T27" s="3">
        <f>SUM(S27*0.03)</f>
        <v>0</v>
      </c>
    </row>
    <row r="28" spans="1:20" x14ac:dyDescent="0.2">
      <c r="A28" s="1" t="s">
        <v>7</v>
      </c>
      <c r="B28" s="3">
        <v>170567.3</v>
      </c>
      <c r="C28" s="3"/>
      <c r="D28" s="3">
        <v>509603.61</v>
      </c>
      <c r="E28" s="3"/>
      <c r="F28" s="3">
        <v>98797.94</v>
      </c>
      <c r="G28" s="3"/>
      <c r="H28" s="3">
        <v>139564.57999999999</v>
      </c>
      <c r="I28" s="3"/>
      <c r="J28" s="3">
        <v>64131.33</v>
      </c>
      <c r="K28" s="3"/>
      <c r="L28" s="3">
        <v>26399.96</v>
      </c>
      <c r="N28" s="3">
        <v>1091.53</v>
      </c>
      <c r="O28" s="14">
        <f>SUM(B31/(SUM(B31:J31)))</f>
        <v>0.32800266950259938</v>
      </c>
      <c r="P28" s="1" t="s">
        <v>16</v>
      </c>
      <c r="R28" s="3">
        <f t="shared" si="0"/>
        <v>0</v>
      </c>
      <c r="T28" s="3">
        <f>SUM(S28*0.34)</f>
        <v>0</v>
      </c>
    </row>
    <row r="29" spans="1:20" x14ac:dyDescent="0.2">
      <c r="A29" s="5" t="s">
        <v>8</v>
      </c>
      <c r="B29" s="3">
        <v>451667.29</v>
      </c>
      <c r="C29" s="3"/>
      <c r="D29" s="3">
        <v>201171.93</v>
      </c>
      <c r="E29" s="3"/>
      <c r="F29" s="3">
        <v>79749.710000000006</v>
      </c>
      <c r="G29" s="3"/>
      <c r="H29" s="3">
        <v>16832.13</v>
      </c>
      <c r="I29" s="3"/>
      <c r="J29" s="3">
        <v>0</v>
      </c>
      <c r="K29" s="3"/>
      <c r="L29" s="3">
        <v>18238.72</v>
      </c>
      <c r="N29" s="3">
        <v>0</v>
      </c>
      <c r="O29" s="14">
        <f>SUM(D31/(SUM(B31:J31)))</f>
        <v>0.36939691561032922</v>
      </c>
      <c r="P29" s="1" t="s">
        <v>17</v>
      </c>
      <c r="R29" s="3">
        <f t="shared" si="0"/>
        <v>0</v>
      </c>
      <c r="T29" s="3">
        <f>SUM(S29*0.63)</f>
        <v>0</v>
      </c>
    </row>
    <row r="30" spans="1:20" x14ac:dyDescent="0.2">
      <c r="A30" s="5" t="s">
        <v>9</v>
      </c>
      <c r="B30" s="3">
        <v>225864.73</v>
      </c>
      <c r="C30" s="3"/>
      <c r="D30" s="3">
        <v>264383.43</v>
      </c>
      <c r="E30" s="3"/>
      <c r="F30" s="3">
        <v>33402.800000000003</v>
      </c>
      <c r="G30" s="3"/>
      <c r="H30" s="3">
        <v>0</v>
      </c>
      <c r="I30" s="3"/>
      <c r="J30" s="3">
        <v>0</v>
      </c>
      <c r="K30" s="3"/>
      <c r="L30" s="3">
        <v>11259.77</v>
      </c>
      <c r="N30" s="3">
        <v>0</v>
      </c>
      <c r="O30" s="14">
        <f>SUM(F31/(SUM(B31:J31)))</f>
        <v>0.12010978398951519</v>
      </c>
      <c r="P30" s="1" t="s">
        <v>18</v>
      </c>
      <c r="R30" s="3">
        <f t="shared" si="0"/>
        <v>0</v>
      </c>
    </row>
    <row r="31" spans="1:20" x14ac:dyDescent="0.2">
      <c r="A31" s="1" t="s">
        <v>10</v>
      </c>
      <c r="B31" s="3">
        <f>SUM(B28+B29-B30)</f>
        <v>396369.86</v>
      </c>
      <c r="C31" s="3"/>
      <c r="D31" s="3">
        <f>SUM(D28+D29-D30)</f>
        <v>446392.11000000004</v>
      </c>
      <c r="E31" s="3"/>
      <c r="F31" s="3">
        <f>SUM(F28+F29-F30)</f>
        <v>145144.85000000003</v>
      </c>
      <c r="G31" s="3"/>
      <c r="H31" s="3">
        <f>SUM(H28+H29-H30)</f>
        <v>156396.71</v>
      </c>
      <c r="I31" s="3"/>
      <c r="J31" s="3">
        <f>SUM(J28+J29-J30)</f>
        <v>64131.33</v>
      </c>
      <c r="K31" s="3"/>
      <c r="L31" s="3">
        <f>SUM(L28+L29-L30)</f>
        <v>33378.910000000003</v>
      </c>
      <c r="N31" s="3">
        <f>SUM(N28+N29-N30)</f>
        <v>1091.53</v>
      </c>
      <c r="O31" s="14">
        <f>SUM(H31/(SUM(B31:J31)))</f>
        <v>0.12942088578940861</v>
      </c>
      <c r="P31" s="1" t="s">
        <v>19</v>
      </c>
      <c r="R31" s="3">
        <f t="shared" si="0"/>
        <v>0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5.3069745108147569E-2</v>
      </c>
      <c r="P32" s="1" t="s">
        <v>20</v>
      </c>
      <c r="R32" s="3">
        <f t="shared" si="0"/>
        <v>0</v>
      </c>
      <c r="T32" s="3">
        <f>SUM(S32*0.03)</f>
        <v>0</v>
      </c>
    </row>
    <row r="33" spans="1:20" x14ac:dyDescent="0.2">
      <c r="A33" s="1" t="s">
        <v>7</v>
      </c>
      <c r="B33" s="3">
        <v>396369.86</v>
      </c>
      <c r="C33" s="3"/>
      <c r="D33" s="3">
        <v>446392.11</v>
      </c>
      <c r="E33" s="3"/>
      <c r="F33" s="3">
        <v>145144.85</v>
      </c>
      <c r="G33" s="3"/>
      <c r="H33" s="3">
        <v>156396.71</v>
      </c>
      <c r="I33" s="3"/>
      <c r="J33" s="3">
        <v>64131.33</v>
      </c>
      <c r="K33" s="3"/>
      <c r="L33" s="3">
        <v>33378.910000000003</v>
      </c>
      <c r="N33" s="3">
        <v>1091.53</v>
      </c>
      <c r="O33" s="14">
        <f>SUM(B38/(SUM(B38:J38)))</f>
        <v>0.31969303812335659</v>
      </c>
      <c r="P33" s="1" t="s">
        <v>16</v>
      </c>
      <c r="R33" s="3">
        <f t="shared" si="0"/>
        <v>0</v>
      </c>
      <c r="T33" s="3">
        <f>SUM(S33*0.34)</f>
        <v>0</v>
      </c>
    </row>
    <row r="34" spans="1:20" x14ac:dyDescent="0.2">
      <c r="A34" s="5" t="s">
        <v>44</v>
      </c>
      <c r="B34" s="3">
        <v>230.84</v>
      </c>
      <c r="C34" s="3"/>
      <c r="D34" s="3"/>
      <c r="E34" s="3"/>
      <c r="F34" s="3">
        <v>81.42</v>
      </c>
      <c r="G34" s="3"/>
      <c r="H34" s="3"/>
      <c r="I34" s="3"/>
      <c r="J34" s="3"/>
      <c r="K34" s="3"/>
      <c r="L34" s="3">
        <v>5.7</v>
      </c>
      <c r="N34" s="3"/>
      <c r="O34" s="14"/>
      <c r="P34" s="1"/>
      <c r="R34" s="3"/>
      <c r="T34" s="3"/>
    </row>
    <row r="35" spans="1:20" x14ac:dyDescent="0.2">
      <c r="A35" s="5" t="s">
        <v>8</v>
      </c>
      <c r="B35" s="3">
        <v>172174.43</v>
      </c>
      <c r="C35" s="3"/>
      <c r="D35" s="3">
        <v>10409.040000000001</v>
      </c>
      <c r="E35" s="3"/>
      <c r="F35" s="3">
        <v>6417</v>
      </c>
      <c r="G35" s="3"/>
      <c r="H35" s="3">
        <v>1040.92</v>
      </c>
      <c r="I35" s="3"/>
      <c r="J35" s="3">
        <v>0</v>
      </c>
      <c r="K35" s="3"/>
      <c r="L35" s="3">
        <v>21888.89</v>
      </c>
      <c r="N35" s="3">
        <v>0</v>
      </c>
      <c r="O35" s="14">
        <f>SUM(D38/(SUM(B38:J38)))</f>
        <v>0.35814812011660441</v>
      </c>
      <c r="P35" s="1" t="s">
        <v>17</v>
      </c>
      <c r="R35" s="3">
        <f t="shared" si="0"/>
        <v>0</v>
      </c>
      <c r="T35" s="3">
        <f>SUM(S35*0.63)</f>
        <v>0</v>
      </c>
    </row>
    <row r="36" spans="1:20" x14ac:dyDescent="0.2">
      <c r="A36" s="5" t="s">
        <v>9</v>
      </c>
      <c r="B36" s="3">
        <v>237135.13</v>
      </c>
      <c r="C36" s="3"/>
      <c r="D36" s="3">
        <v>86462.02</v>
      </c>
      <c r="E36" s="3"/>
      <c r="F36" s="3">
        <v>39880.620000000003</v>
      </c>
      <c r="G36" s="3"/>
      <c r="H36" s="3">
        <v>0</v>
      </c>
      <c r="I36" s="3"/>
      <c r="J36" s="3">
        <v>0</v>
      </c>
      <c r="K36" s="3"/>
      <c r="L36" s="3">
        <v>22099.24</v>
      </c>
      <c r="N36" s="3">
        <v>0</v>
      </c>
      <c r="O36" s="14">
        <f>SUM(F38/(SUM(B38:J38)))</f>
        <v>0.10801653607358939</v>
      </c>
      <c r="P36" s="1" t="s">
        <v>18</v>
      </c>
      <c r="R36" s="3">
        <f t="shared" si="0"/>
        <v>0</v>
      </c>
    </row>
    <row r="37" spans="1:20" x14ac:dyDescent="0.2">
      <c r="A37" s="5" t="s">
        <v>45</v>
      </c>
      <c r="B37" s="3">
        <v>859.71</v>
      </c>
      <c r="C37" s="3"/>
      <c r="D37" s="3">
        <v>229.9</v>
      </c>
      <c r="E37" s="3"/>
      <c r="F37" s="3"/>
      <c r="G37" s="3"/>
      <c r="H37" s="3"/>
      <c r="I37" s="3"/>
      <c r="J37" s="3"/>
      <c r="K37" s="3"/>
      <c r="L37" s="3"/>
      <c r="N37" s="3"/>
      <c r="O37" s="14"/>
      <c r="P37" s="1"/>
      <c r="R37" s="3"/>
    </row>
    <row r="38" spans="1:20" x14ac:dyDescent="0.2">
      <c r="A38" s="1" t="s">
        <v>10</v>
      </c>
      <c r="B38" s="3">
        <f>SUM(B33+B34+B35-B37-B36)</f>
        <v>330780.29000000004</v>
      </c>
      <c r="C38" s="3"/>
      <c r="D38" s="3">
        <f>SUM(D33+D35-D36+D37)</f>
        <v>370569.02999999997</v>
      </c>
      <c r="E38" s="3"/>
      <c r="F38" s="3">
        <f>SUM(F33+F34+F35-F36)</f>
        <v>111762.65000000002</v>
      </c>
      <c r="G38" s="3"/>
      <c r="H38" s="3">
        <f>SUM(H33+H35-H36)</f>
        <v>157437.63</v>
      </c>
      <c r="I38" s="3"/>
      <c r="J38" s="3">
        <f>SUM(J33+J35-J36)</f>
        <v>64131.33</v>
      </c>
      <c r="K38" s="3"/>
      <c r="L38" s="3">
        <f>SUM(L33+L34+L35-L36)</f>
        <v>33174.259999999995</v>
      </c>
      <c r="N38" s="3">
        <f>SUM(N33+N35-N36)</f>
        <v>1091.53</v>
      </c>
      <c r="O38" s="14">
        <f>SUM(H38/(SUM(B38:J38)))</f>
        <v>0.15216056026083324</v>
      </c>
      <c r="P38" s="1" t="s">
        <v>19</v>
      </c>
      <c r="R38" s="3">
        <f t="shared" si="0"/>
        <v>0</v>
      </c>
    </row>
    <row r="39" spans="1:20" x14ac:dyDescent="0.2">
      <c r="A39" s="4">
        <v>42767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>
        <f>SUM(J38/(SUM(B38:J38)))</f>
        <v>6.198174542561638E-2</v>
      </c>
      <c r="P39" s="1" t="s">
        <v>20</v>
      </c>
      <c r="R39" s="3">
        <f t="shared" si="0"/>
        <v>0</v>
      </c>
      <c r="T39" s="3">
        <f>SUM(S39*0.03)</f>
        <v>0</v>
      </c>
    </row>
    <row r="40" spans="1:20" x14ac:dyDescent="0.2">
      <c r="A40" s="1" t="s">
        <v>7</v>
      </c>
      <c r="B40" s="3">
        <v>330780.28999999998</v>
      </c>
      <c r="C40" s="3"/>
      <c r="D40" s="3">
        <v>370569.03</v>
      </c>
      <c r="E40" s="3"/>
      <c r="F40" s="3">
        <v>111762.65</v>
      </c>
      <c r="G40" s="3"/>
      <c r="H40" s="3">
        <v>157437.63</v>
      </c>
      <c r="I40" s="3"/>
      <c r="J40" s="3">
        <v>64131.33</v>
      </c>
      <c r="K40" s="3"/>
      <c r="L40" s="3">
        <v>33174.26</v>
      </c>
      <c r="N40" s="3">
        <v>1091.53</v>
      </c>
      <c r="O40" s="14">
        <f>SUM(B43/(SUM(B43:J43)))</f>
        <v>0.25260094351414558</v>
      </c>
      <c r="P40" s="1" t="s">
        <v>16</v>
      </c>
      <c r="R40" s="3">
        <f t="shared" si="0"/>
        <v>0</v>
      </c>
      <c r="T40" s="3">
        <f>SUM(S40*0.34)</f>
        <v>0</v>
      </c>
    </row>
    <row r="41" spans="1:20" x14ac:dyDescent="0.2">
      <c r="A41" s="5" t="s">
        <v>8</v>
      </c>
      <c r="B41" s="3">
        <v>130817.46</v>
      </c>
      <c r="C41" s="3"/>
      <c r="D41" s="3">
        <v>26890.28</v>
      </c>
      <c r="E41" s="3"/>
      <c r="F41" s="3">
        <v>15531.13</v>
      </c>
      <c r="G41" s="3"/>
      <c r="H41" s="3">
        <v>9.93</v>
      </c>
      <c r="I41" s="3"/>
      <c r="J41" s="3">
        <v>0</v>
      </c>
      <c r="K41" s="3"/>
      <c r="L41" s="3">
        <v>20491.59</v>
      </c>
      <c r="N41" s="3">
        <v>0</v>
      </c>
      <c r="O41" s="14">
        <f>SUM(D43/(SUM(B43:J43)))</f>
        <v>0.41348498571632492</v>
      </c>
      <c r="P41" s="1" t="s">
        <v>17</v>
      </c>
      <c r="R41" s="3">
        <f t="shared" si="0"/>
        <v>0</v>
      </c>
      <c r="T41" s="3">
        <f>SUM(S41*0.63)</f>
        <v>0</v>
      </c>
    </row>
    <row r="42" spans="1:20" x14ac:dyDescent="0.2">
      <c r="A42" s="5" t="s">
        <v>9</v>
      </c>
      <c r="B42" s="3">
        <v>229254.95</v>
      </c>
      <c r="C42" s="3"/>
      <c r="D42" s="3">
        <v>17135.080000000002</v>
      </c>
      <c r="E42" s="3"/>
      <c r="F42" s="3">
        <v>41737.910000000003</v>
      </c>
      <c r="G42" s="3"/>
      <c r="H42" s="3">
        <v>0</v>
      </c>
      <c r="I42" s="3"/>
      <c r="J42" s="3">
        <v>0</v>
      </c>
      <c r="K42" s="3"/>
      <c r="L42" s="3">
        <v>14806.53</v>
      </c>
      <c r="N42" s="3">
        <v>0</v>
      </c>
      <c r="O42" s="14">
        <f>SUM(F43/(SUM(B43:J43)))</f>
        <v>9.3015550665540667E-2</v>
      </c>
      <c r="P42" s="1" t="s">
        <v>18</v>
      </c>
      <c r="R42" s="3">
        <f t="shared" si="0"/>
        <v>0</v>
      </c>
    </row>
    <row r="43" spans="1:20" x14ac:dyDescent="0.2">
      <c r="A43" s="1" t="s">
        <v>10</v>
      </c>
      <c r="B43" s="3">
        <f>SUM(B40+B41-B42)</f>
        <v>232342.8</v>
      </c>
      <c r="C43" s="3"/>
      <c r="D43" s="3">
        <f>SUM(D40+D41-D42)</f>
        <v>380324.23000000004</v>
      </c>
      <c r="E43" s="3"/>
      <c r="F43" s="3">
        <f>SUM(F40+F41-F42)</f>
        <v>85555.87</v>
      </c>
      <c r="G43" s="3"/>
      <c r="H43" s="3">
        <f>SUM(H40+H41-H42)</f>
        <v>157447.56</v>
      </c>
      <c r="I43" s="3"/>
      <c r="J43" s="3">
        <f>SUM(J40+J41-J42)</f>
        <v>64131.33</v>
      </c>
      <c r="K43" s="3"/>
      <c r="L43" s="3">
        <f>SUM(L40+L41-L42)</f>
        <v>38859.320000000007</v>
      </c>
      <c r="N43" s="3">
        <f>SUM(N40+N41-N42)</f>
        <v>1091.53</v>
      </c>
      <c r="O43" s="14">
        <f>SUM(H43/(SUM(B43:J43)))</f>
        <v>0.17117553119786819</v>
      </c>
      <c r="P43" s="1" t="s">
        <v>19</v>
      </c>
      <c r="R43" s="3">
        <f t="shared" si="0"/>
        <v>0</v>
      </c>
    </row>
    <row r="44" spans="1:20" x14ac:dyDescent="0.2">
      <c r="A44" s="4">
        <v>42795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>
        <f>SUM(J43/(SUM(B43:J43)))</f>
        <v>6.9722988906120748E-2</v>
      </c>
      <c r="P44" s="1" t="s">
        <v>20</v>
      </c>
      <c r="R44" s="3">
        <f t="shared" si="0"/>
        <v>0</v>
      </c>
      <c r="T44" s="3">
        <f>SUM(S44*0.03)</f>
        <v>0</v>
      </c>
    </row>
    <row r="45" spans="1:20" x14ac:dyDescent="0.2">
      <c r="A45" s="1" t="s">
        <v>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N45" s="3"/>
      <c r="O45" s="14" t="e">
        <f>SUM(B48/(SUM(B48:J48)))</f>
        <v>#DIV/0!</v>
      </c>
      <c r="P45" s="1" t="s">
        <v>16</v>
      </c>
      <c r="R45" s="3" t="e">
        <f t="shared" si="0"/>
        <v>#DIV/0!</v>
      </c>
      <c r="T45" s="3">
        <f>SUM(S45*0.34)</f>
        <v>0</v>
      </c>
    </row>
    <row r="46" spans="1:20" x14ac:dyDescent="0.2">
      <c r="A46" s="5" t="s">
        <v>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N46" s="3"/>
      <c r="O46" s="14" t="e">
        <f>SUM(D48/(SUM(B48:J48)))</f>
        <v>#DIV/0!</v>
      </c>
      <c r="P46" s="1" t="s">
        <v>17</v>
      </c>
      <c r="R46" s="3" t="e">
        <f t="shared" si="0"/>
        <v>#DIV/0!</v>
      </c>
      <c r="T46" s="3">
        <f>SUM(S46*0.63)</f>
        <v>0</v>
      </c>
    </row>
    <row r="47" spans="1:20" x14ac:dyDescent="0.2">
      <c r="A47" s="5" t="s">
        <v>9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 t="e">
        <f>SUM(F48/(SUM(B48:J48)))</f>
        <v>#DIV/0!</v>
      </c>
      <c r="P47" s="1" t="s">
        <v>18</v>
      </c>
      <c r="R47" s="3" t="e">
        <f t="shared" si="0"/>
        <v>#DIV/0!</v>
      </c>
    </row>
    <row r="48" spans="1:20" x14ac:dyDescent="0.2">
      <c r="A48" s="1" t="s">
        <v>10</v>
      </c>
      <c r="B48" s="3">
        <f>SUM(B45+B46-B47)</f>
        <v>0</v>
      </c>
      <c r="C48" s="3"/>
      <c r="D48" s="3">
        <f>SUM(D45+D46-D47)</f>
        <v>0</v>
      </c>
      <c r="E48" s="3"/>
      <c r="F48" s="3">
        <f>SUM(F45+F46-F47)</f>
        <v>0</v>
      </c>
      <c r="G48" s="3"/>
      <c r="H48" s="3">
        <f>SUM(H45+H46-H47)</f>
        <v>0</v>
      </c>
      <c r="I48" s="3"/>
      <c r="J48" s="3">
        <f>SUM(J45+J46-J47)</f>
        <v>0</v>
      </c>
      <c r="K48" s="3"/>
      <c r="L48" s="3">
        <f>SUM(L45+L46-L47)</f>
        <v>0</v>
      </c>
      <c r="N48" s="3">
        <f>SUM(N45+N46-N47)</f>
        <v>0</v>
      </c>
      <c r="O48" s="14" t="e">
        <f>SUM(H48/(SUM(B48:J48)))</f>
        <v>#DIV/0!</v>
      </c>
      <c r="P48" s="1" t="s">
        <v>19</v>
      </c>
      <c r="R48" s="3" t="e">
        <f t="shared" si="0"/>
        <v>#DIV/0!</v>
      </c>
    </row>
    <row r="49" spans="1:20" x14ac:dyDescent="0.2">
      <c r="A49" s="4">
        <v>42826</v>
      </c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 t="e">
        <f>SUM(J48/(SUM(B48:J48)))</f>
        <v>#DIV/0!</v>
      </c>
      <c r="P49" s="1" t="s">
        <v>20</v>
      </c>
      <c r="R49" s="3" t="e">
        <f t="shared" si="0"/>
        <v>#DIV/0!</v>
      </c>
      <c r="T49" s="3">
        <f>SUM(S49*0.03)</f>
        <v>0</v>
      </c>
    </row>
    <row r="50" spans="1:20" x14ac:dyDescent="0.2">
      <c r="A50" s="1" t="s">
        <v>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N50" s="3"/>
      <c r="O50" s="14" t="e">
        <f>SUM(B53/(SUM(B53:J53)))</f>
        <v>#DIV/0!</v>
      </c>
      <c r="P50" s="1" t="s">
        <v>16</v>
      </c>
      <c r="R50" s="3" t="e">
        <f t="shared" si="0"/>
        <v>#DIV/0!</v>
      </c>
      <c r="T50" s="3">
        <f>SUM(S50*0.34)</f>
        <v>0</v>
      </c>
    </row>
    <row r="51" spans="1:20" x14ac:dyDescent="0.2">
      <c r="A51" s="5" t="s">
        <v>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N51" s="3"/>
      <c r="O51" s="14" t="e">
        <f>SUM(D53/(SUM(B53:J53)))</f>
        <v>#DIV/0!</v>
      </c>
      <c r="P51" s="1" t="s">
        <v>17</v>
      </c>
      <c r="R51" s="3" t="e">
        <f t="shared" si="0"/>
        <v>#DIV/0!</v>
      </c>
      <c r="T51" s="3">
        <f>SUM(S51*0.63)</f>
        <v>0</v>
      </c>
    </row>
    <row r="52" spans="1:20" x14ac:dyDescent="0.2">
      <c r="A52" s="5" t="s">
        <v>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 t="e">
        <f>SUM(F53/(SUM(B53:J53)))</f>
        <v>#DIV/0!</v>
      </c>
      <c r="P52" s="1" t="s">
        <v>18</v>
      </c>
      <c r="R52" s="3" t="e">
        <f t="shared" si="0"/>
        <v>#DIV/0!</v>
      </c>
    </row>
    <row r="53" spans="1:20" x14ac:dyDescent="0.2">
      <c r="A53" s="1" t="s">
        <v>10</v>
      </c>
      <c r="B53" s="3">
        <f>SUM(B50+B51-B52)</f>
        <v>0</v>
      </c>
      <c r="C53" s="3"/>
      <c r="D53" s="3">
        <f>SUM(D50+D51-D52)</f>
        <v>0</v>
      </c>
      <c r="E53" s="3"/>
      <c r="F53" s="3">
        <f>SUM(F50+F51-F52)</f>
        <v>0</v>
      </c>
      <c r="G53" s="3"/>
      <c r="H53" s="3">
        <f>SUM(H50+H51-H52)</f>
        <v>0</v>
      </c>
      <c r="I53" s="3"/>
      <c r="J53" s="3">
        <f>SUM(J50+J51-J52)</f>
        <v>0</v>
      </c>
      <c r="K53" s="3"/>
      <c r="L53" s="3">
        <f>SUM(L50+L51-L52)</f>
        <v>0</v>
      </c>
      <c r="N53" s="3">
        <f>SUM(N50+N51-N52)</f>
        <v>0</v>
      </c>
      <c r="O53" s="14" t="e">
        <f>SUM(H53/(SUM(B53:J53)))</f>
        <v>#DIV/0!</v>
      </c>
      <c r="P53" s="1" t="s">
        <v>19</v>
      </c>
      <c r="R53" s="3" t="e">
        <f t="shared" si="0"/>
        <v>#DIV/0!</v>
      </c>
    </row>
    <row r="54" spans="1:20" x14ac:dyDescent="0.2">
      <c r="A54" s="4">
        <v>42856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 t="e">
        <f>SUM(J53/(SUM(B53:J53)))</f>
        <v>#DIV/0!</v>
      </c>
      <c r="P54" s="1" t="s">
        <v>20</v>
      </c>
      <c r="R54" s="3" t="e">
        <f t="shared" si="0"/>
        <v>#DIV/0!</v>
      </c>
      <c r="T54" s="3">
        <f>SUM(S54*0.03)</f>
        <v>0</v>
      </c>
    </row>
    <row r="55" spans="1:20" x14ac:dyDescent="0.2">
      <c r="A55" s="1" t="s">
        <v>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N55" s="3"/>
      <c r="O55" s="14" t="e">
        <f>SUM(B58/(SUM(B58:J58)))</f>
        <v>#DIV/0!</v>
      </c>
      <c r="P55" s="1" t="s">
        <v>16</v>
      </c>
      <c r="R55" s="3" t="e">
        <f t="shared" si="0"/>
        <v>#DIV/0!</v>
      </c>
      <c r="T55" s="3">
        <f>SUM(S55*0.34)</f>
        <v>0</v>
      </c>
    </row>
    <row r="56" spans="1:20" x14ac:dyDescent="0.2">
      <c r="A56" s="5" t="s">
        <v>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N56" s="3"/>
      <c r="O56" s="14" t="e">
        <f>SUM(D58/(SUM(B58:J58)))</f>
        <v>#DIV/0!</v>
      </c>
      <c r="P56" s="1" t="s">
        <v>17</v>
      </c>
      <c r="R56" s="3" t="e">
        <f t="shared" si="0"/>
        <v>#DIV/0!</v>
      </c>
      <c r="T56" s="3">
        <f>SUM(S56*0.63)</f>
        <v>0</v>
      </c>
    </row>
    <row r="57" spans="1:20" x14ac:dyDescent="0.2">
      <c r="A57" s="5" t="s">
        <v>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 t="e">
        <f>SUM(F58/(SUM(B58:J58)))</f>
        <v>#DIV/0!</v>
      </c>
      <c r="P57" s="1" t="s">
        <v>18</v>
      </c>
      <c r="R57" s="3" t="e">
        <f t="shared" si="0"/>
        <v>#DIV/0!</v>
      </c>
    </row>
    <row r="58" spans="1:20" x14ac:dyDescent="0.2">
      <c r="A58" s="1" t="s">
        <v>10</v>
      </c>
      <c r="B58" s="3">
        <f>SUM(B55+B56-B57)</f>
        <v>0</v>
      </c>
      <c r="C58" s="3"/>
      <c r="D58" s="3">
        <f>SUM(D55+D56-D57)</f>
        <v>0</v>
      </c>
      <c r="E58" s="3"/>
      <c r="F58" s="3">
        <f>SUM(F55+F56-F57)</f>
        <v>0</v>
      </c>
      <c r="G58" s="3"/>
      <c r="H58" s="3">
        <f>SUM(H55+H56-H57)</f>
        <v>0</v>
      </c>
      <c r="I58" s="3"/>
      <c r="J58" s="3">
        <f>SUM(J55+J56-J57)</f>
        <v>0</v>
      </c>
      <c r="K58" s="3"/>
      <c r="L58" s="3">
        <f>SUM(L55+L56-L57)</f>
        <v>0</v>
      </c>
      <c r="N58" s="3">
        <f>SUM(N55+N56-N57)</f>
        <v>0</v>
      </c>
      <c r="O58" s="14" t="e">
        <f>SUM(H58/(SUM(B58:J58)))</f>
        <v>#DIV/0!</v>
      </c>
      <c r="P58" s="1" t="s">
        <v>19</v>
      </c>
      <c r="R58" s="3" t="e">
        <f t="shared" si="0"/>
        <v>#DIV/0!</v>
      </c>
    </row>
    <row r="59" spans="1:20" x14ac:dyDescent="0.2">
      <c r="A59" s="4">
        <v>42887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 t="e">
        <f>SUM(J58/(SUM(B58:J58)))</f>
        <v>#DIV/0!</v>
      </c>
      <c r="P59" s="1" t="s">
        <v>20</v>
      </c>
      <c r="R59" s="3" t="e">
        <f t="shared" si="0"/>
        <v>#DIV/0!</v>
      </c>
      <c r="T59" s="3">
        <f>SUM(S59*0.03)</f>
        <v>0</v>
      </c>
    </row>
    <row r="60" spans="1:20" x14ac:dyDescent="0.2">
      <c r="A60" s="1" t="s">
        <v>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N60" s="3"/>
      <c r="O60" s="14" t="e">
        <f>SUM(B63/(SUM(B63:J63)))</f>
        <v>#DIV/0!</v>
      </c>
      <c r="P60" s="1" t="s">
        <v>16</v>
      </c>
      <c r="R60" s="3" t="e">
        <f t="shared" si="0"/>
        <v>#DIV/0!</v>
      </c>
      <c r="T60" s="3">
        <f>SUM(S60*0.34)</f>
        <v>0</v>
      </c>
    </row>
    <row r="61" spans="1:20" x14ac:dyDescent="0.2">
      <c r="A61" s="5" t="s">
        <v>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N61" s="3"/>
      <c r="O61" s="14" t="e">
        <f>SUM(D63/(SUM(B63:J63)))</f>
        <v>#DIV/0!</v>
      </c>
      <c r="P61" s="1" t="s">
        <v>17</v>
      </c>
      <c r="R61" s="3" t="e">
        <f t="shared" si="0"/>
        <v>#DIV/0!</v>
      </c>
      <c r="T61" s="3">
        <f>SUM(S61*0.63)</f>
        <v>0</v>
      </c>
    </row>
    <row r="62" spans="1:20" x14ac:dyDescent="0.2">
      <c r="A62" s="5" t="s">
        <v>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N62" s="3"/>
      <c r="O62" s="14" t="e">
        <f>SUM(F63/(SUM(B63:J63)))</f>
        <v>#DIV/0!</v>
      </c>
      <c r="P62" s="1" t="s">
        <v>18</v>
      </c>
      <c r="R62" s="3" t="e">
        <f t="shared" si="0"/>
        <v>#DIV/0!</v>
      </c>
    </row>
    <row r="63" spans="1:20" x14ac:dyDescent="0.2">
      <c r="A63" s="1" t="s">
        <v>10</v>
      </c>
      <c r="B63" s="3">
        <f>SUM(B60+B61-B62)</f>
        <v>0</v>
      </c>
      <c r="C63" s="3"/>
      <c r="D63" s="3">
        <f>SUM(D60+D61-D62)</f>
        <v>0</v>
      </c>
      <c r="E63" s="3"/>
      <c r="F63" s="3">
        <f>SUM(F60+F61-F62)</f>
        <v>0</v>
      </c>
      <c r="G63" s="3"/>
      <c r="H63" s="3">
        <f>SUM(H60+H61-H62)</f>
        <v>0</v>
      </c>
      <c r="I63" s="3"/>
      <c r="J63" s="3">
        <f>SUM(J60+J61-J62)</f>
        <v>0</v>
      </c>
      <c r="K63" s="3"/>
      <c r="L63" s="3">
        <f>SUM(L60+L61-L62)</f>
        <v>0</v>
      </c>
      <c r="N63" s="3">
        <f>SUM(N60+N61-N62)</f>
        <v>0</v>
      </c>
      <c r="O63" s="14" t="e">
        <f>SUM(H63/(SUM(B63:J63)))</f>
        <v>#DIV/0!</v>
      </c>
      <c r="P63" s="1" t="s">
        <v>19</v>
      </c>
      <c r="R63" s="3" t="e">
        <f t="shared" si="0"/>
        <v>#DIV/0!</v>
      </c>
    </row>
    <row r="64" spans="1:20" x14ac:dyDescent="0.2">
      <c r="A64" s="5" t="s">
        <v>26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N64" s="3"/>
      <c r="O64" s="14" t="e">
        <f>SUM(J63/(SUM(B63:J63)))</f>
        <v>#DIV/0!</v>
      </c>
      <c r="P64" s="1" t="s">
        <v>20</v>
      </c>
      <c r="R64" s="3" t="e">
        <f t="shared" si="0"/>
        <v>#DIV/0!</v>
      </c>
      <c r="T64" s="3">
        <f>SUM(S64*0.03)</f>
        <v>0</v>
      </c>
    </row>
    <row r="65" spans="1:21" x14ac:dyDescent="0.2">
      <c r="A65" s="5" t="s">
        <v>43</v>
      </c>
      <c r="B65" s="3"/>
      <c r="C65" s="3"/>
      <c r="D65" s="3"/>
      <c r="E65" s="3"/>
      <c r="F65" s="2"/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SUM(B63:B65)</f>
        <v>0</v>
      </c>
      <c r="C66" s="3"/>
      <c r="D66" s="3">
        <f>SUM(D63:D65)</f>
        <v>0</v>
      </c>
      <c r="E66" s="3"/>
      <c r="F66" s="3">
        <f>SUM(F63:F65)</f>
        <v>0</v>
      </c>
      <c r="G66" s="3"/>
      <c r="H66" s="3">
        <f>SUM(H63:H65)</f>
        <v>0</v>
      </c>
      <c r="I66" s="3"/>
      <c r="J66" s="3">
        <f>SUM(J63:J65)</f>
        <v>0</v>
      </c>
      <c r="K66" s="3"/>
      <c r="L66" s="3">
        <f>SUM(L63:L65)</f>
        <v>0</v>
      </c>
      <c r="N66" s="3">
        <f>SUM(N63:N65)</f>
        <v>0</v>
      </c>
      <c r="O66" s="14"/>
      <c r="P66" s="1" t="s">
        <v>16</v>
      </c>
      <c r="R66" s="2" t="e">
        <f>SUM(R3,R8,R13,R18,R23,R28,R33,R40,R45,R50,R55,R60)</f>
        <v>#DIV/0!</v>
      </c>
      <c r="T66" s="2">
        <f>SUM(T3,T8,T13,T18,T23,T28,T33,T40,T45,T50,T55,T60)</f>
        <v>0</v>
      </c>
      <c r="U66" s="2" t="e">
        <f>SUM(R66+T66+(R68*0.4))</f>
        <v>#DIV/0!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 t="e">
        <f>SUM(R4,R9,R14,R19,R24,R29,R35,R41,R46,R51,R56,R61)</f>
        <v>#DIV/0!</v>
      </c>
      <c r="T67" s="2">
        <f>SUM(T4,T9,T14,T19,T24,T29,T35,T41,T46,T51,T56,T61)</f>
        <v>0</v>
      </c>
      <c r="U67" s="2" t="e">
        <f>SUM(R67+T67+(R68*0.35))</f>
        <v>#DIV/0!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 t="e">
        <f>SUM(R5,R10,R15,R20,R25,R30,R36,R42,R47,R52,R57,R62)</f>
        <v>#DIV/0!</v>
      </c>
      <c r="T68" s="1"/>
    </row>
    <row r="69" spans="1:21" x14ac:dyDescent="0.2">
      <c r="B69" s="3">
        <f>SUM(B5,B10,B15,B20,B25,B30,B36,B42,B47,B52,B57,B62)</f>
        <v>1865198.07</v>
      </c>
      <c r="C69" s="3"/>
      <c r="D69" s="3">
        <f>SUM(D5,D10,D15,D20,D25,D30,D36,D42,D47,D52,D57,D62)</f>
        <v>732825.68</v>
      </c>
      <c r="E69" s="3"/>
      <c r="F69" s="3">
        <f>SUM(F5,F10,F15,F20,F25,F30,F36,F42,F47,F52,F57,F62)</f>
        <v>292033.13</v>
      </c>
      <c r="G69" s="3"/>
      <c r="H69" s="3">
        <f>SUM(H5,H10,H15,H20,H25,H30,H36,H42,H47,H52,H57,H62)</f>
        <v>17400</v>
      </c>
      <c r="I69" s="3"/>
      <c r="J69" s="3">
        <f>SUM(J5,J10,J15,J20,J25,J30,J36,J42,J47,J52,J57,J62)</f>
        <v>80930</v>
      </c>
      <c r="K69" s="3"/>
      <c r="L69" s="3">
        <f>SUM(L5,L10,L15,L20,L25,L30,L36,L42,L47,L52,L57,L62)</f>
        <v>113718.27</v>
      </c>
      <c r="N69" s="3">
        <f>SUM(N5,N10,N15,N20,N25,N30,N36,N42,N47,N52,N57,N62)</f>
        <v>4447.24</v>
      </c>
      <c r="O69" s="14"/>
      <c r="P69" s="1" t="s">
        <v>19</v>
      </c>
      <c r="R69" s="2" t="e">
        <f>SUM(R6,R11,R16,R21,R26,R31,R38,R43,R48,R53,R58,R63)</f>
        <v>#DIV/0!</v>
      </c>
      <c r="T69" s="1"/>
      <c r="U69" s="2" t="e">
        <f>SUM(R69+(R68*0.125))</f>
        <v>#DIV/0!</v>
      </c>
    </row>
    <row r="70" spans="1:21" x14ac:dyDescent="0.2">
      <c r="B70" s="15">
        <f>SUM(B31/B69)</f>
        <v>0.21250818686510864</v>
      </c>
      <c r="C70" s="3"/>
      <c r="D70" s="15">
        <f>SUM(D31/D69)</f>
        <v>0.60913819231880628</v>
      </c>
      <c r="E70" s="3"/>
      <c r="F70" s="15">
        <f>SUM(F31/F69)</f>
        <v>0.49701501333085063</v>
      </c>
      <c r="G70" s="3"/>
      <c r="H70" s="15">
        <f>SUM(H31/H69)</f>
        <v>8.9883166666666661</v>
      </c>
      <c r="I70" s="3"/>
      <c r="J70" s="15">
        <f>SUM(J31/J69)</f>
        <v>0.79242963054491533</v>
      </c>
      <c r="K70" s="3"/>
      <c r="L70" s="15">
        <f>SUM(L31/L69)</f>
        <v>0.29352284377875254</v>
      </c>
      <c r="N70" s="15">
        <f>SUM(N31/N69)</f>
        <v>0.24543986832282494</v>
      </c>
      <c r="O70" s="14"/>
      <c r="P70" s="1" t="s">
        <v>20</v>
      </c>
      <c r="R70" s="2" t="e">
        <f>SUM(R7,R12,R17,R22,R27,R32,R39,R44,R49,R54,R59,R64)</f>
        <v>#DIV/0!</v>
      </c>
      <c r="T70" s="2">
        <f>SUM(T7,T12,T17,T22,T27,T32,T39,T44,T49,T54,T59,T64)</f>
        <v>0</v>
      </c>
      <c r="U70" s="2" t="e">
        <f>SUM(R70+T70+(R68*0.125))</f>
        <v>#DIV/0!</v>
      </c>
    </row>
  </sheetData>
  <pageMargins left="0.7" right="0.7" top="0.75" bottom="0.75" header="0.3" footer="0.3"/>
  <pageSetup scale="94" orientation="landscape" r:id="rId1"/>
  <rowBreaks count="1" manualBreakCount="1">
    <brk id="43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S66" sqref="S66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2017-03-10T16:20:58Z</cp:lastPrinted>
  <dcterms:created xsi:type="dcterms:W3CDTF">2007-12-03T15:54:26Z</dcterms:created>
  <dcterms:modified xsi:type="dcterms:W3CDTF">2017-03-10T16:21:20Z</dcterms:modified>
</cp:coreProperties>
</file>